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\Desktop\Shumee\Cenniki\"/>
    </mc:Choice>
  </mc:AlternateContent>
  <xr:revisionPtr revIDLastSave="0" documentId="13_ncr:1_{49B73A45-969C-4918-989C-2D32485640FE}" xr6:coauthVersionLast="47" xr6:coauthVersionMax="47" xr10:uidLastSave="{00000000-0000-0000-0000-000000000000}"/>
  <bookViews>
    <workbookView xWindow="28680" yWindow="-120" windowWidth="29040" windowHeight="15840" activeTab="3" xr2:uid="{989855D0-CC99-48E5-AB23-7D3E92C97D05}"/>
  </bookViews>
  <sheets>
    <sheet name="Amazon" sheetId="2" r:id="rId1"/>
    <sheet name="Rakuten" sheetId="6" r:id="rId2"/>
    <sheet name="Rumunia" sheetId="5" r:id="rId3"/>
    <sheet name="ePrice" sheetId="4" r:id="rId4"/>
    <sheet name="ML Meble" sheetId="7" r:id="rId5"/>
    <sheet name="ceny surowe" sheetId="1" r:id="rId6"/>
  </sheets>
  <definedNames>
    <definedName name="_xlnm._FilterDatabase" localSheetId="0" hidden="1">Amazon!$A$1:$A$36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" i="6"/>
  <c r="I4" i="6"/>
  <c r="J4" i="6"/>
  <c r="K4" i="6"/>
  <c r="I5" i="6"/>
  <c r="J5" i="6"/>
  <c r="K5" i="6"/>
  <c r="I6" i="6"/>
  <c r="J6" i="6"/>
  <c r="K6" i="6"/>
  <c r="I7" i="6"/>
  <c r="J7" i="6"/>
  <c r="K7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I14" i="6"/>
  <c r="J14" i="6"/>
  <c r="K14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4" i="6"/>
  <c r="J24" i="6"/>
  <c r="K24" i="6"/>
  <c r="I25" i="6"/>
  <c r="J25" i="6"/>
  <c r="K25" i="6"/>
  <c r="I26" i="6"/>
  <c r="J26" i="6"/>
  <c r="K26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J3" i="6"/>
  <c r="K3" i="6"/>
  <c r="I3" i="6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2" i="1"/>
  <c r="K22" i="1"/>
  <c r="I22" i="1"/>
  <c r="J22" i="1"/>
  <c r="H22" i="1"/>
  <c r="Q32" i="2"/>
  <c r="R32" i="2"/>
  <c r="S32" i="2"/>
  <c r="T32" i="2"/>
  <c r="P32" i="2"/>
  <c r="Q31" i="2"/>
  <c r="R31" i="2"/>
  <c r="S31" i="2"/>
  <c r="T31" i="2"/>
  <c r="P31" i="2"/>
  <c r="I4" i="2"/>
  <c r="J4" i="2"/>
  <c r="K4" i="2"/>
  <c r="L4" i="2"/>
  <c r="I5" i="2"/>
  <c r="J5" i="2"/>
  <c r="K5" i="2"/>
  <c r="L5" i="2"/>
  <c r="I6" i="2"/>
  <c r="J6" i="2"/>
  <c r="K6" i="2"/>
  <c r="L6" i="2"/>
  <c r="M6" i="2" s="1"/>
  <c r="I7" i="2"/>
  <c r="J7" i="2"/>
  <c r="K7" i="2"/>
  <c r="L7" i="2"/>
  <c r="M7" i="2" s="1"/>
  <c r="I8" i="2"/>
  <c r="J8" i="2"/>
  <c r="K8" i="2"/>
  <c r="L8" i="2"/>
  <c r="M8" i="2" s="1"/>
  <c r="I9" i="2"/>
  <c r="J9" i="2"/>
  <c r="K9" i="2"/>
  <c r="L9" i="2"/>
  <c r="M9" i="2" s="1"/>
  <c r="I10" i="2"/>
  <c r="J10" i="2"/>
  <c r="K10" i="2"/>
  <c r="L10" i="2"/>
  <c r="M10" i="2" s="1"/>
  <c r="I11" i="2"/>
  <c r="J11" i="2"/>
  <c r="K11" i="2"/>
  <c r="L11" i="2"/>
  <c r="M11" i="2" s="1"/>
  <c r="I12" i="2"/>
  <c r="J12" i="2"/>
  <c r="K12" i="2"/>
  <c r="L12" i="2"/>
  <c r="M12" i="2" s="1"/>
  <c r="I13" i="2"/>
  <c r="J13" i="2"/>
  <c r="K13" i="2"/>
  <c r="L13" i="2"/>
  <c r="I14" i="2"/>
  <c r="J14" i="2"/>
  <c r="K14" i="2"/>
  <c r="L14" i="2"/>
  <c r="M14" i="2" s="1"/>
  <c r="I15" i="2"/>
  <c r="J15" i="2"/>
  <c r="K15" i="2"/>
  <c r="L15" i="2"/>
  <c r="M15" i="2" s="1"/>
  <c r="I16" i="2"/>
  <c r="J16" i="2"/>
  <c r="K16" i="2"/>
  <c r="L16" i="2"/>
  <c r="I17" i="2"/>
  <c r="J17" i="2"/>
  <c r="K17" i="2"/>
  <c r="L17" i="2"/>
  <c r="M17" i="2" s="1"/>
  <c r="I18" i="2"/>
  <c r="J18" i="2"/>
  <c r="K18" i="2"/>
  <c r="L18" i="2"/>
  <c r="M18" i="2" s="1"/>
  <c r="I19" i="2"/>
  <c r="J19" i="2"/>
  <c r="K19" i="2"/>
  <c r="L19" i="2"/>
  <c r="M19" i="2" s="1"/>
  <c r="I20" i="2"/>
  <c r="J20" i="2"/>
  <c r="K20" i="2"/>
  <c r="L20" i="2"/>
  <c r="M20" i="2" s="1"/>
  <c r="I21" i="2"/>
  <c r="J21" i="2"/>
  <c r="K21" i="2"/>
  <c r="L21" i="2"/>
  <c r="I22" i="2"/>
  <c r="J22" i="2"/>
  <c r="K22" i="2"/>
  <c r="L22" i="2"/>
  <c r="M22" i="2" s="1"/>
  <c r="I23" i="2"/>
  <c r="J23" i="2"/>
  <c r="K23" i="2"/>
  <c r="L23" i="2"/>
  <c r="M23" i="2" s="1"/>
  <c r="I24" i="2"/>
  <c r="J24" i="2"/>
  <c r="K24" i="2"/>
  <c r="L24" i="2"/>
  <c r="M24" i="2" s="1"/>
  <c r="I25" i="2"/>
  <c r="J25" i="2"/>
  <c r="K25" i="2"/>
  <c r="L25" i="2"/>
  <c r="M25" i="2" s="1"/>
  <c r="I26" i="2"/>
  <c r="J26" i="2"/>
  <c r="K26" i="2"/>
  <c r="L26" i="2"/>
  <c r="M26" i="2" s="1"/>
  <c r="I27" i="2"/>
  <c r="J27" i="2"/>
  <c r="K27" i="2"/>
  <c r="L27" i="2"/>
  <c r="I28" i="2"/>
  <c r="J28" i="2"/>
  <c r="K28" i="2"/>
  <c r="L28" i="2"/>
  <c r="M28" i="2" s="1"/>
  <c r="I29" i="2"/>
  <c r="J29" i="2"/>
  <c r="K29" i="2"/>
  <c r="L29" i="2"/>
  <c r="I30" i="2"/>
  <c r="J30" i="2"/>
  <c r="K30" i="2"/>
  <c r="L30" i="2"/>
  <c r="M30" i="2" s="1"/>
  <c r="I31" i="2"/>
  <c r="J31" i="2"/>
  <c r="K31" i="2"/>
  <c r="L31" i="2"/>
  <c r="M31" i="2" s="1"/>
  <c r="I32" i="2"/>
  <c r="J32" i="2"/>
  <c r="K32" i="2"/>
  <c r="L32" i="2"/>
  <c r="M32" i="2" s="1"/>
  <c r="I33" i="2"/>
  <c r="J33" i="2"/>
  <c r="K33" i="2"/>
  <c r="L33" i="2"/>
  <c r="M33" i="2" s="1"/>
  <c r="I34" i="2"/>
  <c r="J34" i="2"/>
  <c r="K34" i="2"/>
  <c r="L34" i="2"/>
  <c r="M34" i="2" s="1"/>
  <c r="I35" i="2"/>
  <c r="J35" i="2"/>
  <c r="K35" i="2"/>
  <c r="L35" i="2"/>
  <c r="M35" i="2" s="1"/>
  <c r="I36" i="2"/>
  <c r="J36" i="2"/>
  <c r="K36" i="2"/>
  <c r="L36" i="2"/>
  <c r="L3" i="2"/>
  <c r="M3" i="2" s="1"/>
  <c r="J3" i="2"/>
  <c r="K3" i="2"/>
  <c r="I3" i="2"/>
  <c r="B9" i="5"/>
  <c r="C9" i="5"/>
  <c r="D9" i="5"/>
  <c r="E9" i="5"/>
  <c r="C8" i="5"/>
  <c r="D8" i="5"/>
  <c r="E8" i="5"/>
  <c r="B8" i="5"/>
  <c r="M5" i="2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13" i="2"/>
  <c r="M21" i="2"/>
  <c r="M29" i="2"/>
  <c r="M4" i="2"/>
  <c r="M16" i="2"/>
  <c r="M27" i="2"/>
  <c r="M36" i="2"/>
  <c r="Q34" i="2" l="1"/>
  <c r="R34" i="2"/>
  <c r="S34" i="2"/>
  <c r="T34" i="2"/>
  <c r="P34" i="2"/>
</calcChain>
</file>

<file path=xl/sharedStrings.xml><?xml version="1.0" encoding="utf-8"?>
<sst xmlns="http://schemas.openxmlformats.org/spreadsheetml/2006/main" count="341" uniqueCount="62">
  <si>
    <t>Kraj docelowy</t>
  </si>
  <si>
    <t>do 3.0 kg</t>
  </si>
  <si>
    <t>do 10,0 kg</t>
  </si>
  <si>
    <t>do 20,0 kg</t>
  </si>
  <si>
    <t>do 31,5 kg</t>
  </si>
  <si>
    <t>odprawa celna</t>
  </si>
  <si>
    <t>strefowa</t>
  </si>
  <si>
    <t>Austria</t>
  </si>
  <si>
    <t>Belgia</t>
  </si>
  <si>
    <t>Bośnia i Hercegowina</t>
  </si>
  <si>
    <t>Bułgaria</t>
  </si>
  <si>
    <t>Chorwacja</t>
  </si>
  <si>
    <t>Czechy</t>
  </si>
  <si>
    <t>Dania</t>
  </si>
  <si>
    <t>Estonia</t>
  </si>
  <si>
    <t>Finlandia</t>
  </si>
  <si>
    <t>Francja</t>
  </si>
  <si>
    <t>Guernsey</t>
  </si>
  <si>
    <t>Grecja</t>
  </si>
  <si>
    <t>Hiszpania</t>
  </si>
  <si>
    <t>Jersey</t>
  </si>
  <si>
    <t>Lichtenstein</t>
  </si>
  <si>
    <t>Litwa</t>
  </si>
  <si>
    <t>Luksemburg</t>
  </si>
  <si>
    <t>Łotwa</t>
  </si>
  <si>
    <t>Niemcy</t>
  </si>
  <si>
    <t>Norwegia</t>
  </si>
  <si>
    <t>Portugalia</t>
  </si>
  <si>
    <t>Rumunia</t>
  </si>
  <si>
    <t>Serbia</t>
  </si>
  <si>
    <t>Słowacja</t>
  </si>
  <si>
    <t>Słowenia</t>
  </si>
  <si>
    <t>Szwajcaria</t>
  </si>
  <si>
    <t>Szwecja</t>
  </si>
  <si>
    <t>Ukraina</t>
  </si>
  <si>
    <t>Węgry</t>
  </si>
  <si>
    <t>Wielka Brytania i Irlandia Płn</t>
  </si>
  <si>
    <t>Włochy</t>
  </si>
  <si>
    <t>Wyspa Man</t>
  </si>
  <si>
    <t>Holandia</t>
  </si>
  <si>
    <t>Irlandia</t>
  </si>
  <si>
    <t>10/50</t>
  </si>
  <si>
    <t>15/100</t>
  </si>
  <si>
    <t>powyżej 31,5 kg</t>
  </si>
  <si>
    <t>Cena wejściowa</t>
  </si>
  <si>
    <t>Opłata paliwowa do 20 kg</t>
  </si>
  <si>
    <t>Opłata paliwowa powyżej 20 kg</t>
  </si>
  <si>
    <t>Pokrycie prowizji Amazon</t>
  </si>
  <si>
    <t>Pokrycie kosztów Gonito</t>
  </si>
  <si>
    <t>Cena x 1,196 do 20 kg (x1,232 powyzej 20 kg) x 1,12 x 1,22</t>
  </si>
  <si>
    <t>VAT</t>
  </si>
  <si>
    <t>Oplata paliwowa do 20kg</t>
  </si>
  <si>
    <t>Oplata paliwowa powyzej 20kg</t>
  </si>
  <si>
    <t>Prowizja okazii</t>
  </si>
  <si>
    <t>Prowizja emag</t>
  </si>
  <si>
    <t>Okazii</t>
  </si>
  <si>
    <t>Emag</t>
  </si>
  <si>
    <t>Cena x 1,299 do 20 kg (x1,36 powyzej 20 kg) x 1,23456 x 1,23x1,05 amazon do zmiany</t>
  </si>
  <si>
    <t>poludnie</t>
  </si>
  <si>
    <t>polnoc</t>
  </si>
  <si>
    <t>Cena x 1,246 do 20 kg (x1,282 powyzej 20 kg) x 1,204 x 1,23</t>
  </si>
  <si>
    <t>Cena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</si>
</sst>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_([$€-2]\ * #,##0.00_);_([$€-2]\ * \(#,##0.00\);_([$€-2]\ * &quot;-&quot;??_);_(@_)"/>
    <numFmt numFmtId="166" formatCode="_-[$£-809]* #,##0.00_-;\-[$£-809]* #,##0.00_-;_-[$£-809]* &quot;-&quot;??_-;_-@_-"/>
    <numFmt numFmtId="167" formatCode="_-* #,##0.00\ [$kr-143B]_-;\-* #,##0.00\ [$kr-143B]_-;_-* &quot;-&quot;??\ [$kr-143B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64" fontId="0" fillId="4" borderId="1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44" fontId="0" fillId="0" borderId="1" xfId="0" applyNumberFormat="1" applyBorder="1"/>
    <xf numFmtId="0" fontId="1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C0B5-7838-4A6C-8026-A28163A717D6}">
  <dimension ref="A1:V36"/>
  <sheetViews>
    <sheetView topLeftCell="A6" zoomScale="85" zoomScaleNormal="85" workbookViewId="0">
      <selection sqref="A1:O36"/>
    </sheetView>
  </sheetViews>
  <sheetFormatPr defaultRowHeight="15" x14ac:dyDescent="0.25"/>
  <cols>
    <col min="1" max="1" width="11.7109375" customWidth="1"/>
    <col min="2" max="2" width="8.7109375" bestFit="1" customWidth="1"/>
    <col min="3" max="5" width="9.7109375" bestFit="1" customWidth="1"/>
    <col min="6" max="6" width="14" bestFit="1" customWidth="1"/>
    <col min="7" max="7" width="8.85546875" bestFit="1" customWidth="1"/>
    <col min="8" max="8" width="15.42578125" customWidth="1"/>
    <col min="13" max="13" width="9.5703125" bestFit="1" customWidth="1"/>
    <col min="16" max="20" width="10.28515625" bestFit="1" customWidth="1"/>
    <col min="21" max="21" width="30.42578125" bestFit="1" customWidth="1"/>
    <col min="22" max="22" width="9.7109375" bestFit="1" customWidth="1"/>
  </cols>
  <sheetData>
    <row r="1" spans="1:22" ht="30" customHeight="1" x14ac:dyDescent="0.25">
      <c r="A1" s="22" t="s">
        <v>44</v>
      </c>
      <c r="B1" s="22"/>
      <c r="C1" s="22"/>
      <c r="D1" s="22"/>
      <c r="E1" s="22"/>
      <c r="F1" s="22"/>
      <c r="G1" s="22"/>
      <c r="H1" s="21" t="s">
        <v>57</v>
      </c>
      <c r="I1" s="21"/>
      <c r="J1" s="21"/>
      <c r="K1" s="21"/>
      <c r="L1" s="21"/>
      <c r="M1" s="21"/>
      <c r="N1" s="21"/>
      <c r="O1" s="21"/>
    </row>
    <row r="2" spans="1:22" ht="30" x14ac:dyDescent="0.25">
      <c r="A2" s="6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5" t="s">
        <v>5</v>
      </c>
      <c r="G2" s="5" t="s">
        <v>6</v>
      </c>
      <c r="H2" s="6" t="s">
        <v>0</v>
      </c>
      <c r="I2" s="9" t="s">
        <v>1</v>
      </c>
      <c r="J2" s="9" t="s">
        <v>2</v>
      </c>
      <c r="K2" s="9" t="s">
        <v>3</v>
      </c>
      <c r="L2" s="9" t="s">
        <v>4</v>
      </c>
      <c r="M2" s="9" t="s">
        <v>43</v>
      </c>
      <c r="N2" s="7" t="s">
        <v>5</v>
      </c>
      <c r="O2" s="7" t="s">
        <v>6</v>
      </c>
      <c r="P2" s="19"/>
    </row>
    <row r="3" spans="1:22" x14ac:dyDescent="0.25">
      <c r="A3" s="4" t="s">
        <v>7</v>
      </c>
      <c r="B3" s="3">
        <v>5.5</v>
      </c>
      <c r="C3" s="3">
        <v>9.5</v>
      </c>
      <c r="D3" s="3">
        <v>10.5</v>
      </c>
      <c r="E3" s="3">
        <v>16.5</v>
      </c>
      <c r="F3" s="3"/>
      <c r="G3" s="3"/>
      <c r="H3" s="4" t="s">
        <v>7</v>
      </c>
      <c r="I3" s="10">
        <f>B3*1.299*1.23456*1.23*1.05</f>
        <v>11.391435427679999</v>
      </c>
      <c r="J3" s="10">
        <f t="shared" ref="J3:K3" si="0">C3*1.299*1.23456*1.23*1.05</f>
        <v>19.67611573872</v>
      </c>
      <c r="K3" s="10">
        <f t="shared" si="0"/>
        <v>21.747285816480002</v>
      </c>
      <c r="L3" s="10">
        <f>E3*1.36*1.23456*1.23*1.05</f>
        <v>35.779104345600011</v>
      </c>
      <c r="M3" s="10">
        <f>L3+7.5</f>
        <v>43.279104345600011</v>
      </c>
      <c r="N3" s="8"/>
      <c r="O3" s="8"/>
    </row>
    <row r="4" spans="1:22" x14ac:dyDescent="0.25">
      <c r="A4" s="4" t="s">
        <v>8</v>
      </c>
      <c r="B4" s="3">
        <v>5</v>
      </c>
      <c r="C4" s="3">
        <v>7.5</v>
      </c>
      <c r="D4" s="3">
        <v>8</v>
      </c>
      <c r="E4" s="3">
        <v>13</v>
      </c>
      <c r="F4" s="3"/>
      <c r="G4" s="3"/>
      <c r="H4" s="4" t="s">
        <v>8</v>
      </c>
      <c r="I4" s="10">
        <f t="shared" ref="I4:I36" si="1">B4*1.299*1.23456*1.23*1.05</f>
        <v>10.3558503888</v>
      </c>
      <c r="J4" s="10">
        <f t="shared" ref="J4:J36" si="2">C4*1.299*1.23456*1.23*1.05</f>
        <v>15.533775583200001</v>
      </c>
      <c r="K4" s="10">
        <f t="shared" ref="K4:K36" si="3">D4*1.299*1.23456*1.23*1.05</f>
        <v>16.569360622080001</v>
      </c>
      <c r="L4" s="10">
        <f t="shared" ref="L4:L36" si="4">E4*1.36*1.23456*1.23*1.05</f>
        <v>28.189597363200004</v>
      </c>
      <c r="M4" s="10">
        <f t="shared" ref="M4:M36" si="5">L4+7.5</f>
        <v>35.689597363200008</v>
      </c>
      <c r="N4" s="8"/>
      <c r="O4" s="8"/>
      <c r="Q4" s="11"/>
      <c r="R4" s="11"/>
      <c r="T4" s="11"/>
      <c r="U4" s="11"/>
    </row>
    <row r="5" spans="1:22" ht="45" x14ac:dyDescent="0.25">
      <c r="A5" s="4" t="s">
        <v>9</v>
      </c>
      <c r="B5" s="3">
        <v>13.2</v>
      </c>
      <c r="C5" s="3">
        <v>22.2</v>
      </c>
      <c r="D5" s="3">
        <v>23.5</v>
      </c>
      <c r="E5" s="3">
        <v>43.2</v>
      </c>
      <c r="F5" s="3">
        <v>40</v>
      </c>
      <c r="G5" s="3"/>
      <c r="H5" s="4" t="s">
        <v>9</v>
      </c>
      <c r="I5" s="10">
        <f t="shared" si="1"/>
        <v>27.339445026431999</v>
      </c>
      <c r="J5" s="10">
        <f t="shared" si="2"/>
        <v>45.979975726272002</v>
      </c>
      <c r="K5" s="10">
        <f t="shared" si="3"/>
        <v>48.67249682736</v>
      </c>
      <c r="L5" s="10">
        <f t="shared" si="4"/>
        <v>93.676200468480019</v>
      </c>
      <c r="M5" s="10">
        <f t="shared" si="5"/>
        <v>101.17620046848002</v>
      </c>
      <c r="N5" s="8">
        <v>40</v>
      </c>
      <c r="O5" s="8"/>
    </row>
    <row r="6" spans="1:22" x14ac:dyDescent="0.25">
      <c r="A6" s="4" t="s">
        <v>10</v>
      </c>
      <c r="B6" s="3">
        <v>10</v>
      </c>
      <c r="C6" s="3">
        <v>14.2</v>
      </c>
      <c r="D6" s="3">
        <v>15.5</v>
      </c>
      <c r="E6" s="3">
        <v>25.2</v>
      </c>
      <c r="F6" s="3"/>
      <c r="G6" s="3"/>
      <c r="H6" s="4" t="s">
        <v>10</v>
      </c>
      <c r="I6" s="10">
        <f t="shared" si="1"/>
        <v>20.711700777600001</v>
      </c>
      <c r="J6" s="10">
        <f t="shared" si="2"/>
        <v>29.410615104192004</v>
      </c>
      <c r="K6" s="10">
        <f t="shared" si="3"/>
        <v>32.103136205280002</v>
      </c>
      <c r="L6" s="10">
        <f t="shared" si="4"/>
        <v>54.644450273280007</v>
      </c>
      <c r="M6" s="10">
        <f t="shared" si="5"/>
        <v>62.144450273280007</v>
      </c>
      <c r="N6" s="8"/>
      <c r="O6" s="8"/>
    </row>
    <row r="7" spans="1:22" x14ac:dyDescent="0.25">
      <c r="A7" s="4" t="s">
        <v>11</v>
      </c>
      <c r="B7" s="3">
        <v>8.5</v>
      </c>
      <c r="C7" s="3">
        <v>13.6</v>
      </c>
      <c r="D7" s="3">
        <v>14.9</v>
      </c>
      <c r="E7" s="3">
        <v>26.2</v>
      </c>
      <c r="F7" s="3"/>
      <c r="G7" s="3">
        <v>10</v>
      </c>
      <c r="H7" s="4" t="s">
        <v>11</v>
      </c>
      <c r="I7" s="10">
        <f t="shared" si="1"/>
        <v>17.604945660960002</v>
      </c>
      <c r="J7" s="10">
        <f t="shared" si="2"/>
        <v>28.167913057536001</v>
      </c>
      <c r="K7" s="10">
        <f t="shared" si="3"/>
        <v>30.860434158624006</v>
      </c>
      <c r="L7" s="10">
        <f t="shared" si="4"/>
        <v>56.81288083968002</v>
      </c>
      <c r="M7" s="10">
        <f t="shared" si="5"/>
        <v>64.31288083968002</v>
      </c>
      <c r="N7" s="8"/>
      <c r="O7" s="8">
        <v>10</v>
      </c>
      <c r="S7" s="16"/>
    </row>
    <row r="8" spans="1:22" x14ac:dyDescent="0.25">
      <c r="A8" s="4" t="s">
        <v>12</v>
      </c>
      <c r="B8" s="3">
        <v>3.5</v>
      </c>
      <c r="C8" s="3">
        <v>4.5</v>
      </c>
      <c r="D8" s="3">
        <v>5.5</v>
      </c>
      <c r="E8" s="3">
        <v>7.5</v>
      </c>
      <c r="F8" s="3"/>
      <c r="G8" s="3"/>
      <c r="H8" s="4" t="s">
        <v>12</v>
      </c>
      <c r="I8" s="10">
        <f t="shared" si="1"/>
        <v>7.2490952721600008</v>
      </c>
      <c r="J8" s="10">
        <f t="shared" si="2"/>
        <v>9.3202653499199997</v>
      </c>
      <c r="K8" s="10">
        <f t="shared" si="3"/>
        <v>11.391435427679999</v>
      </c>
      <c r="L8" s="10">
        <f t="shared" si="4"/>
        <v>16.263229248000005</v>
      </c>
      <c r="M8" s="10">
        <f t="shared" si="5"/>
        <v>23.763229248000005</v>
      </c>
      <c r="N8" s="8"/>
      <c r="O8" s="8"/>
    </row>
    <row r="9" spans="1:22" x14ac:dyDescent="0.25">
      <c r="A9" s="4" t="s">
        <v>13</v>
      </c>
      <c r="B9" s="3">
        <v>6</v>
      </c>
      <c r="C9" s="3">
        <v>8</v>
      </c>
      <c r="D9" s="3">
        <v>9</v>
      </c>
      <c r="E9" s="3">
        <v>14</v>
      </c>
      <c r="F9" s="3"/>
      <c r="G9" s="3">
        <v>20</v>
      </c>
      <c r="H9" s="4" t="s">
        <v>13</v>
      </c>
      <c r="I9" s="10">
        <f t="shared" si="1"/>
        <v>12.427020466560002</v>
      </c>
      <c r="J9" s="10">
        <f t="shared" si="2"/>
        <v>16.569360622080001</v>
      </c>
      <c r="K9" s="10">
        <f t="shared" si="3"/>
        <v>18.640530699839999</v>
      </c>
      <c r="L9" s="10">
        <f t="shared" si="4"/>
        <v>30.358027929600009</v>
      </c>
      <c r="M9" s="10">
        <f t="shared" si="5"/>
        <v>37.858027929600013</v>
      </c>
      <c r="N9" s="8"/>
      <c r="O9" s="8">
        <v>20</v>
      </c>
      <c r="U9" t="s">
        <v>45</v>
      </c>
      <c r="V9">
        <v>1.2989999999999999</v>
      </c>
    </row>
    <row r="10" spans="1:22" x14ac:dyDescent="0.25">
      <c r="A10" s="4" t="s">
        <v>14</v>
      </c>
      <c r="B10" s="3">
        <v>5</v>
      </c>
      <c r="C10" s="3">
        <v>7.5</v>
      </c>
      <c r="D10" s="3">
        <v>8.1999999999999993</v>
      </c>
      <c r="E10" s="3">
        <v>12.5</v>
      </c>
      <c r="F10" s="3"/>
      <c r="G10" s="3">
        <v>10</v>
      </c>
      <c r="H10" s="4" t="s">
        <v>14</v>
      </c>
      <c r="I10" s="10">
        <f t="shared" si="1"/>
        <v>10.3558503888</v>
      </c>
      <c r="J10" s="10">
        <f t="shared" si="2"/>
        <v>15.533775583200001</v>
      </c>
      <c r="K10" s="10">
        <f t="shared" si="3"/>
        <v>16.983594637631999</v>
      </c>
      <c r="L10" s="10">
        <f t="shared" si="4"/>
        <v>27.105382080000005</v>
      </c>
      <c r="M10" s="10">
        <f t="shared" si="5"/>
        <v>34.605382080000005</v>
      </c>
      <c r="N10" s="8"/>
      <c r="O10" s="8">
        <v>10</v>
      </c>
      <c r="U10" t="s">
        <v>46</v>
      </c>
      <c r="V10">
        <v>1.36</v>
      </c>
    </row>
    <row r="11" spans="1:22" x14ac:dyDescent="0.25">
      <c r="A11" s="4" t="s">
        <v>15</v>
      </c>
      <c r="B11" s="3">
        <v>10</v>
      </c>
      <c r="C11" s="3">
        <v>12.5</v>
      </c>
      <c r="D11" s="3">
        <v>13.8</v>
      </c>
      <c r="E11" s="3">
        <v>21.2</v>
      </c>
      <c r="F11" s="3"/>
      <c r="G11" s="3">
        <v>30</v>
      </c>
      <c r="H11" s="4" t="s">
        <v>15</v>
      </c>
      <c r="I11" s="10">
        <f t="shared" si="1"/>
        <v>20.711700777600001</v>
      </c>
      <c r="J11" s="10">
        <f t="shared" si="2"/>
        <v>25.889625972000001</v>
      </c>
      <c r="K11" s="10">
        <f t="shared" si="3"/>
        <v>28.582147073088006</v>
      </c>
      <c r="L11" s="10">
        <f t="shared" si="4"/>
        <v>45.970728007680009</v>
      </c>
      <c r="M11" s="10">
        <f t="shared" si="5"/>
        <v>53.470728007680009</v>
      </c>
      <c r="N11" s="8"/>
      <c r="O11" s="8">
        <v>30</v>
      </c>
      <c r="U11" t="s">
        <v>47</v>
      </c>
      <c r="V11">
        <v>1.2345600000000001</v>
      </c>
    </row>
    <row r="12" spans="1:22" x14ac:dyDescent="0.25">
      <c r="A12" s="4" t="s">
        <v>16</v>
      </c>
      <c r="B12" s="3">
        <v>7</v>
      </c>
      <c r="C12" s="3">
        <v>11.6</v>
      </c>
      <c r="D12" s="3">
        <v>12.2</v>
      </c>
      <c r="E12" s="3">
        <v>21.2</v>
      </c>
      <c r="F12" s="3"/>
      <c r="G12" s="3">
        <v>10</v>
      </c>
      <c r="H12" s="4" t="s">
        <v>16</v>
      </c>
      <c r="I12" s="10">
        <f t="shared" si="1"/>
        <v>14.498190544320002</v>
      </c>
      <c r="J12" s="10">
        <f t="shared" si="2"/>
        <v>24.025572902016002</v>
      </c>
      <c r="K12" s="10">
        <f t="shared" si="3"/>
        <v>25.268274948672001</v>
      </c>
      <c r="L12" s="10">
        <f t="shared" si="4"/>
        <v>45.970728007680009</v>
      </c>
      <c r="M12" s="10">
        <f t="shared" si="5"/>
        <v>53.470728007680009</v>
      </c>
      <c r="N12" s="8"/>
      <c r="O12" s="8">
        <v>10</v>
      </c>
      <c r="U12" t="s">
        <v>48</v>
      </c>
      <c r="V12">
        <v>1.05</v>
      </c>
    </row>
    <row r="13" spans="1:22" x14ac:dyDescent="0.25">
      <c r="A13" s="4" t="s">
        <v>17</v>
      </c>
      <c r="B13" s="3">
        <v>20</v>
      </c>
      <c r="C13" s="3">
        <v>27</v>
      </c>
      <c r="D13" s="3">
        <v>30</v>
      </c>
      <c r="E13" s="3">
        <v>34</v>
      </c>
      <c r="F13" s="3">
        <v>40</v>
      </c>
      <c r="G13" s="3">
        <v>10</v>
      </c>
      <c r="H13" s="4" t="s">
        <v>17</v>
      </c>
      <c r="I13" s="10">
        <f t="shared" si="1"/>
        <v>41.423401555200002</v>
      </c>
      <c r="J13" s="10">
        <f t="shared" si="2"/>
        <v>55.921592099520012</v>
      </c>
      <c r="K13" s="10">
        <f t="shared" si="3"/>
        <v>62.135102332800003</v>
      </c>
      <c r="L13" s="10">
        <f t="shared" si="4"/>
        <v>73.726639257600013</v>
      </c>
      <c r="M13" s="10">
        <f t="shared" si="5"/>
        <v>81.226639257600013</v>
      </c>
      <c r="N13" s="8">
        <v>40</v>
      </c>
      <c r="O13" s="8">
        <v>10</v>
      </c>
    </row>
    <row r="14" spans="1:22" x14ac:dyDescent="0.25">
      <c r="A14" s="4" t="s">
        <v>18</v>
      </c>
      <c r="B14" s="3">
        <v>10</v>
      </c>
      <c r="C14" s="3">
        <v>15</v>
      </c>
      <c r="D14" s="3">
        <v>17</v>
      </c>
      <c r="E14" s="3">
        <v>28</v>
      </c>
      <c r="F14" s="3"/>
      <c r="G14" s="3">
        <v>11</v>
      </c>
      <c r="H14" s="4" t="s">
        <v>18</v>
      </c>
      <c r="I14" s="10">
        <f t="shared" si="1"/>
        <v>20.711700777600001</v>
      </c>
      <c r="J14" s="10">
        <f t="shared" si="2"/>
        <v>31.067551166400001</v>
      </c>
      <c r="K14" s="10">
        <f t="shared" si="3"/>
        <v>35.209891321920004</v>
      </c>
      <c r="L14" s="10">
        <f t="shared" si="4"/>
        <v>60.716055859200019</v>
      </c>
      <c r="M14" s="10">
        <f t="shared" si="5"/>
        <v>68.216055859200026</v>
      </c>
      <c r="N14" s="8"/>
      <c r="O14" s="8">
        <v>11</v>
      </c>
    </row>
    <row r="15" spans="1:22" x14ac:dyDescent="0.25">
      <c r="A15" s="4" t="s">
        <v>19</v>
      </c>
      <c r="B15" s="3">
        <v>8.1999999999999993</v>
      </c>
      <c r="C15" s="3">
        <v>14.2</v>
      </c>
      <c r="D15" s="3">
        <v>15.5</v>
      </c>
      <c r="E15" s="3">
        <v>28</v>
      </c>
      <c r="F15" s="3"/>
      <c r="G15" s="3">
        <v>15</v>
      </c>
      <c r="H15" s="4" t="s">
        <v>19</v>
      </c>
      <c r="I15" s="10">
        <f t="shared" si="1"/>
        <v>16.983594637631999</v>
      </c>
      <c r="J15" s="10">
        <f t="shared" si="2"/>
        <v>29.410615104192004</v>
      </c>
      <c r="K15" s="10">
        <f t="shared" si="3"/>
        <v>32.103136205280002</v>
      </c>
      <c r="L15" s="10">
        <f t="shared" si="4"/>
        <v>60.716055859200019</v>
      </c>
      <c r="M15" s="10">
        <f t="shared" si="5"/>
        <v>68.216055859200026</v>
      </c>
      <c r="N15" s="8"/>
      <c r="O15" s="8">
        <v>15</v>
      </c>
      <c r="Q15" s="11"/>
      <c r="R15" s="11"/>
      <c r="S15" s="11"/>
      <c r="T15" s="11"/>
      <c r="U15" s="11"/>
    </row>
    <row r="16" spans="1:22" x14ac:dyDescent="0.25">
      <c r="A16" s="4" t="s">
        <v>39</v>
      </c>
      <c r="B16" s="3">
        <v>6</v>
      </c>
      <c r="C16" s="3">
        <v>8</v>
      </c>
      <c r="D16" s="3">
        <v>9</v>
      </c>
      <c r="E16" s="3">
        <v>14</v>
      </c>
      <c r="F16" s="3"/>
      <c r="G16" s="3">
        <v>10</v>
      </c>
      <c r="H16" s="4" t="s">
        <v>39</v>
      </c>
      <c r="I16" s="10">
        <f t="shared" si="1"/>
        <v>12.427020466560002</v>
      </c>
      <c r="J16" s="10">
        <f t="shared" si="2"/>
        <v>16.569360622080001</v>
      </c>
      <c r="K16" s="10">
        <f t="shared" si="3"/>
        <v>18.640530699839999</v>
      </c>
      <c r="L16" s="10">
        <f t="shared" si="4"/>
        <v>30.358027929600009</v>
      </c>
      <c r="M16" s="10">
        <f t="shared" si="5"/>
        <v>37.858027929600013</v>
      </c>
      <c r="N16" s="8"/>
      <c r="O16" s="8">
        <v>10</v>
      </c>
      <c r="Q16" s="11"/>
      <c r="R16" s="11"/>
      <c r="S16" s="11"/>
      <c r="T16" s="11"/>
      <c r="U16" s="11"/>
    </row>
    <row r="17" spans="1:21" x14ac:dyDescent="0.25">
      <c r="A17" s="4" t="s">
        <v>40</v>
      </c>
      <c r="B17" s="3">
        <v>6</v>
      </c>
      <c r="C17" s="3">
        <v>9</v>
      </c>
      <c r="D17" s="3">
        <v>10</v>
      </c>
      <c r="E17" s="3">
        <v>17</v>
      </c>
      <c r="F17" s="3"/>
      <c r="G17" s="3"/>
      <c r="H17" s="4" t="s">
        <v>40</v>
      </c>
      <c r="I17" s="10">
        <f t="shared" si="1"/>
        <v>12.427020466560002</v>
      </c>
      <c r="J17" s="10">
        <f t="shared" si="2"/>
        <v>18.640530699839999</v>
      </c>
      <c r="K17" s="10">
        <f t="shared" si="3"/>
        <v>20.711700777600001</v>
      </c>
      <c r="L17" s="10">
        <f t="shared" si="4"/>
        <v>36.863319628800006</v>
      </c>
      <c r="M17" s="10">
        <f t="shared" si="5"/>
        <v>44.363319628800006</v>
      </c>
      <c r="N17" s="8"/>
      <c r="O17" s="8"/>
    </row>
    <row r="18" spans="1:21" x14ac:dyDescent="0.25">
      <c r="A18" s="4" t="s">
        <v>20</v>
      </c>
      <c r="B18" s="3">
        <v>18</v>
      </c>
      <c r="C18" s="3">
        <v>26</v>
      </c>
      <c r="D18" s="3">
        <v>30</v>
      </c>
      <c r="E18" s="3">
        <v>34</v>
      </c>
      <c r="F18" s="3">
        <v>40</v>
      </c>
      <c r="G18" s="3">
        <v>10</v>
      </c>
      <c r="H18" s="4" t="s">
        <v>20</v>
      </c>
      <c r="I18" s="10">
        <f t="shared" si="1"/>
        <v>37.281061399679999</v>
      </c>
      <c r="J18" s="10">
        <f t="shared" si="2"/>
        <v>53.850422021760004</v>
      </c>
      <c r="K18" s="10">
        <f t="shared" si="3"/>
        <v>62.135102332800003</v>
      </c>
      <c r="L18" s="10">
        <f t="shared" si="4"/>
        <v>73.726639257600013</v>
      </c>
      <c r="M18" s="10">
        <f t="shared" si="5"/>
        <v>81.226639257600013</v>
      </c>
      <c r="N18" s="8">
        <v>40</v>
      </c>
      <c r="O18" s="8">
        <v>10</v>
      </c>
    </row>
    <row r="19" spans="1:21" ht="30" x14ac:dyDescent="0.25">
      <c r="A19" s="4" t="s">
        <v>21</v>
      </c>
      <c r="B19" s="3">
        <v>18</v>
      </c>
      <c r="C19" s="3">
        <v>26</v>
      </c>
      <c r="D19" s="3">
        <v>30</v>
      </c>
      <c r="E19" s="3">
        <v>34</v>
      </c>
      <c r="F19" s="3">
        <v>40</v>
      </c>
      <c r="G19" s="3">
        <v>10</v>
      </c>
      <c r="H19" s="4" t="s">
        <v>21</v>
      </c>
      <c r="I19" s="10">
        <f t="shared" si="1"/>
        <v>37.281061399679999</v>
      </c>
      <c r="J19" s="10">
        <f t="shared" si="2"/>
        <v>53.850422021760004</v>
      </c>
      <c r="K19" s="10">
        <f t="shared" si="3"/>
        <v>62.135102332800003</v>
      </c>
      <c r="L19" s="10">
        <f t="shared" si="4"/>
        <v>73.726639257600013</v>
      </c>
      <c r="M19" s="10">
        <f t="shared" si="5"/>
        <v>81.226639257600013</v>
      </c>
      <c r="N19" s="8">
        <v>40</v>
      </c>
      <c r="O19" s="8">
        <v>10</v>
      </c>
    </row>
    <row r="20" spans="1:21" x14ac:dyDescent="0.25">
      <c r="A20" s="4" t="s">
        <v>22</v>
      </c>
      <c r="B20" s="3">
        <v>4</v>
      </c>
      <c r="C20" s="3">
        <v>6</v>
      </c>
      <c r="D20" s="3">
        <v>7</v>
      </c>
      <c r="E20" s="3">
        <v>10</v>
      </c>
      <c r="F20" s="3"/>
      <c r="G20" s="3"/>
      <c r="H20" s="4" t="s">
        <v>22</v>
      </c>
      <c r="I20" s="10">
        <f t="shared" si="1"/>
        <v>8.2846803110400007</v>
      </c>
      <c r="J20" s="10">
        <f t="shared" si="2"/>
        <v>12.427020466560002</v>
      </c>
      <c r="K20" s="10">
        <f t="shared" si="3"/>
        <v>14.498190544320002</v>
      </c>
      <c r="L20" s="10">
        <f t="shared" si="4"/>
        <v>21.684305664000004</v>
      </c>
      <c r="M20" s="10">
        <f t="shared" si="5"/>
        <v>29.184305664000004</v>
      </c>
      <c r="N20" s="8"/>
      <c r="O20" s="8"/>
    </row>
    <row r="21" spans="1:21" x14ac:dyDescent="0.25">
      <c r="A21" s="4" t="s">
        <v>23</v>
      </c>
      <c r="B21" s="3">
        <v>6</v>
      </c>
      <c r="C21" s="3">
        <v>8</v>
      </c>
      <c r="D21" s="3">
        <v>9</v>
      </c>
      <c r="E21" s="3">
        <v>13</v>
      </c>
      <c r="F21" s="3"/>
      <c r="G21" s="3"/>
      <c r="H21" s="4" t="s">
        <v>23</v>
      </c>
      <c r="I21" s="10">
        <f t="shared" si="1"/>
        <v>12.427020466560002</v>
      </c>
      <c r="J21" s="10">
        <f t="shared" si="2"/>
        <v>16.569360622080001</v>
      </c>
      <c r="K21" s="10">
        <f t="shared" si="3"/>
        <v>18.640530699839999</v>
      </c>
      <c r="L21" s="10">
        <f t="shared" si="4"/>
        <v>28.189597363200004</v>
      </c>
      <c r="M21" s="10">
        <f t="shared" si="5"/>
        <v>35.689597363200008</v>
      </c>
      <c r="N21" s="8"/>
      <c r="O21" s="8"/>
    </row>
    <row r="22" spans="1:21" x14ac:dyDescent="0.25">
      <c r="A22" s="4" t="s">
        <v>24</v>
      </c>
      <c r="B22" s="3">
        <v>5</v>
      </c>
      <c r="C22" s="3">
        <v>7</v>
      </c>
      <c r="D22" s="3">
        <v>8</v>
      </c>
      <c r="E22" s="3">
        <v>11</v>
      </c>
      <c r="F22" s="3"/>
      <c r="G22" s="3"/>
      <c r="H22" s="4" t="s">
        <v>24</v>
      </c>
      <c r="I22" s="10">
        <f t="shared" si="1"/>
        <v>10.3558503888</v>
      </c>
      <c r="J22" s="10">
        <f t="shared" si="2"/>
        <v>14.498190544320002</v>
      </c>
      <c r="K22" s="10">
        <f t="shared" si="3"/>
        <v>16.569360622080001</v>
      </c>
      <c r="L22" s="10">
        <f t="shared" si="4"/>
        <v>23.852736230400001</v>
      </c>
      <c r="M22" s="10">
        <f t="shared" si="5"/>
        <v>31.352736230400001</v>
      </c>
      <c r="N22" s="8"/>
      <c r="O22" s="8"/>
    </row>
    <row r="23" spans="1:21" x14ac:dyDescent="0.25">
      <c r="A23" s="4" t="s">
        <v>25</v>
      </c>
      <c r="B23" s="3">
        <v>5</v>
      </c>
      <c r="C23" s="3">
        <v>6.5</v>
      </c>
      <c r="D23" s="3">
        <v>7.5</v>
      </c>
      <c r="E23" s="3">
        <v>11.8</v>
      </c>
      <c r="F23" s="3"/>
      <c r="G23" s="3" t="s">
        <v>41</v>
      </c>
      <c r="H23" s="4" t="s">
        <v>25</v>
      </c>
      <c r="I23" s="10">
        <f t="shared" si="1"/>
        <v>10.3558503888</v>
      </c>
      <c r="J23" s="10">
        <f t="shared" si="2"/>
        <v>13.462605505440001</v>
      </c>
      <c r="K23" s="10">
        <f t="shared" si="3"/>
        <v>15.533775583200001</v>
      </c>
      <c r="L23" s="10">
        <f t="shared" si="4"/>
        <v>25.587480683520006</v>
      </c>
      <c r="M23" s="10">
        <f t="shared" si="5"/>
        <v>33.087480683520006</v>
      </c>
      <c r="N23" s="8"/>
      <c r="O23" s="8" t="s">
        <v>41</v>
      </c>
    </row>
    <row r="24" spans="1:21" x14ac:dyDescent="0.25">
      <c r="A24" s="4" t="s">
        <v>26</v>
      </c>
      <c r="B24" s="3">
        <v>11</v>
      </c>
      <c r="C24" s="3">
        <v>17</v>
      </c>
      <c r="D24" s="3">
        <v>19</v>
      </c>
      <c r="E24" s="3">
        <v>31</v>
      </c>
      <c r="F24" s="3">
        <v>40</v>
      </c>
      <c r="G24" s="3">
        <v>60</v>
      </c>
      <c r="H24" s="4" t="s">
        <v>26</v>
      </c>
      <c r="I24" s="10">
        <f t="shared" si="1"/>
        <v>22.782870855359999</v>
      </c>
      <c r="J24" s="10">
        <f t="shared" si="2"/>
        <v>35.209891321920004</v>
      </c>
      <c r="K24" s="10">
        <f t="shared" si="3"/>
        <v>39.35223147744</v>
      </c>
      <c r="L24" s="10">
        <f t="shared" si="4"/>
        <v>67.221347558400012</v>
      </c>
      <c r="M24" s="10">
        <f t="shared" si="5"/>
        <v>74.721347558400012</v>
      </c>
      <c r="N24" s="8">
        <v>40</v>
      </c>
      <c r="O24" s="8">
        <v>60</v>
      </c>
    </row>
    <row r="25" spans="1:21" x14ac:dyDescent="0.25">
      <c r="A25" s="4" t="s">
        <v>27</v>
      </c>
      <c r="B25" s="3">
        <v>7</v>
      </c>
      <c r="C25" s="3">
        <v>12</v>
      </c>
      <c r="D25" s="3">
        <v>13.5</v>
      </c>
      <c r="E25" s="3">
        <v>25</v>
      </c>
      <c r="F25" s="3"/>
      <c r="G25" s="3">
        <v>20</v>
      </c>
      <c r="H25" s="4" t="s">
        <v>27</v>
      </c>
      <c r="I25" s="10">
        <f t="shared" si="1"/>
        <v>14.498190544320002</v>
      </c>
      <c r="J25" s="10">
        <f t="shared" si="2"/>
        <v>24.854040933120004</v>
      </c>
      <c r="K25" s="10">
        <f t="shared" si="3"/>
        <v>27.960796049760006</v>
      </c>
      <c r="L25" s="10">
        <f t="shared" si="4"/>
        <v>54.210764160000011</v>
      </c>
      <c r="M25" s="10">
        <f t="shared" si="5"/>
        <v>61.710764160000011</v>
      </c>
      <c r="N25" s="8"/>
      <c r="O25" s="8">
        <v>20</v>
      </c>
    </row>
    <row r="26" spans="1:21" x14ac:dyDescent="0.25">
      <c r="A26" s="4" t="s">
        <v>28</v>
      </c>
      <c r="B26" s="3">
        <v>10</v>
      </c>
      <c r="C26" s="3">
        <v>12</v>
      </c>
      <c r="D26" s="3">
        <v>13.5</v>
      </c>
      <c r="E26" s="3">
        <v>19</v>
      </c>
      <c r="F26" s="3"/>
      <c r="G26" s="3"/>
      <c r="H26" s="4" t="s">
        <v>28</v>
      </c>
      <c r="I26" s="10">
        <f t="shared" si="1"/>
        <v>20.711700777600001</v>
      </c>
      <c r="J26" s="10">
        <f t="shared" si="2"/>
        <v>24.854040933120004</v>
      </c>
      <c r="K26" s="10">
        <f t="shared" si="3"/>
        <v>27.960796049760006</v>
      </c>
      <c r="L26" s="10">
        <f t="shared" si="4"/>
        <v>41.200180761600009</v>
      </c>
      <c r="M26" s="10">
        <f t="shared" si="5"/>
        <v>48.700180761600009</v>
      </c>
      <c r="N26" s="8"/>
      <c r="O26" s="8"/>
    </row>
    <row r="27" spans="1:21" x14ac:dyDescent="0.25">
      <c r="A27" s="4" t="s">
        <v>29</v>
      </c>
      <c r="B27" s="3">
        <v>14</v>
      </c>
      <c r="C27" s="3">
        <v>23</v>
      </c>
      <c r="D27" s="3">
        <v>25</v>
      </c>
      <c r="E27" s="3">
        <v>43</v>
      </c>
      <c r="F27" s="3">
        <v>40</v>
      </c>
      <c r="G27" s="3"/>
      <c r="H27" s="4" t="s">
        <v>29</v>
      </c>
      <c r="I27" s="10">
        <f t="shared" si="1"/>
        <v>28.996381088640003</v>
      </c>
      <c r="J27" s="10">
        <f t="shared" si="2"/>
        <v>47.636911788480006</v>
      </c>
      <c r="K27" s="10">
        <f t="shared" si="3"/>
        <v>51.779251944000002</v>
      </c>
      <c r="L27" s="10">
        <f t="shared" si="4"/>
        <v>93.242514355200015</v>
      </c>
      <c r="M27" s="10">
        <f t="shared" si="5"/>
        <v>100.74251435520002</v>
      </c>
      <c r="N27" s="8">
        <v>40</v>
      </c>
      <c r="O27" s="8"/>
    </row>
    <row r="28" spans="1:21" x14ac:dyDescent="0.25">
      <c r="A28" s="4" t="s">
        <v>30</v>
      </c>
      <c r="B28" s="3">
        <v>4</v>
      </c>
      <c r="C28" s="3">
        <v>5</v>
      </c>
      <c r="D28" s="3">
        <v>6</v>
      </c>
      <c r="E28" s="3">
        <v>9</v>
      </c>
      <c r="F28" s="3"/>
      <c r="G28" s="3"/>
      <c r="H28" s="4" t="s">
        <v>30</v>
      </c>
      <c r="I28" s="10">
        <f t="shared" si="1"/>
        <v>8.2846803110400007</v>
      </c>
      <c r="J28" s="10">
        <f t="shared" si="2"/>
        <v>10.3558503888</v>
      </c>
      <c r="K28" s="10">
        <f t="shared" si="3"/>
        <v>12.427020466560002</v>
      </c>
      <c r="L28" s="10">
        <f t="shared" si="4"/>
        <v>19.515875097600002</v>
      </c>
      <c r="M28" s="10">
        <f t="shared" si="5"/>
        <v>27.015875097600002</v>
      </c>
      <c r="N28" s="8"/>
      <c r="O28" s="8"/>
    </row>
    <row r="29" spans="1:21" x14ac:dyDescent="0.25">
      <c r="A29" s="4" t="s">
        <v>31</v>
      </c>
      <c r="B29" s="3">
        <v>5</v>
      </c>
      <c r="C29" s="3">
        <v>8</v>
      </c>
      <c r="D29" s="3">
        <v>10</v>
      </c>
      <c r="E29" s="3">
        <v>16</v>
      </c>
      <c r="F29" s="3"/>
      <c r="G29" s="3"/>
      <c r="H29" s="4" t="s">
        <v>31</v>
      </c>
      <c r="I29" s="10">
        <f t="shared" si="1"/>
        <v>10.3558503888</v>
      </c>
      <c r="J29" s="10">
        <f t="shared" si="2"/>
        <v>16.569360622080001</v>
      </c>
      <c r="K29" s="10">
        <f t="shared" si="3"/>
        <v>20.711700777600001</v>
      </c>
      <c r="L29" s="10">
        <f t="shared" si="4"/>
        <v>34.694889062400009</v>
      </c>
      <c r="M29" s="10">
        <f t="shared" si="5"/>
        <v>42.194889062400009</v>
      </c>
      <c r="N29" s="8"/>
      <c r="O29" s="8"/>
    </row>
    <row r="30" spans="1:21" x14ac:dyDescent="0.25">
      <c r="A30" s="4" t="s">
        <v>32</v>
      </c>
      <c r="B30" s="3">
        <v>7</v>
      </c>
      <c r="C30" s="3">
        <v>8</v>
      </c>
      <c r="D30" s="3">
        <v>9</v>
      </c>
      <c r="E30" s="3">
        <v>13</v>
      </c>
      <c r="F30" s="3">
        <v>40</v>
      </c>
      <c r="G30" s="3">
        <v>45</v>
      </c>
      <c r="H30" s="4" t="s">
        <v>32</v>
      </c>
      <c r="I30" s="10">
        <f t="shared" si="1"/>
        <v>14.498190544320002</v>
      </c>
      <c r="J30" s="10">
        <f t="shared" si="2"/>
        <v>16.569360622080001</v>
      </c>
      <c r="K30" s="10">
        <f t="shared" si="3"/>
        <v>18.640530699839999</v>
      </c>
      <c r="L30" s="10">
        <f t="shared" si="4"/>
        <v>28.189597363200004</v>
      </c>
      <c r="M30" s="10">
        <f t="shared" si="5"/>
        <v>35.689597363200008</v>
      </c>
      <c r="N30" s="8">
        <v>40</v>
      </c>
      <c r="O30" s="8">
        <v>45</v>
      </c>
    </row>
    <row r="31" spans="1:21" x14ac:dyDescent="0.25">
      <c r="A31" s="4" t="s">
        <v>33</v>
      </c>
      <c r="B31" s="3">
        <v>7.2</v>
      </c>
      <c r="C31" s="3">
        <v>8.1999999999999993</v>
      </c>
      <c r="D31" s="3">
        <v>9.1999999999999993</v>
      </c>
      <c r="E31" s="3">
        <v>13.2</v>
      </c>
      <c r="F31" s="3"/>
      <c r="G31" s="3">
        <v>15</v>
      </c>
      <c r="H31" s="4" t="s">
        <v>33</v>
      </c>
      <c r="I31" s="10">
        <f t="shared" si="1"/>
        <v>14.912424559872003</v>
      </c>
      <c r="J31" s="10">
        <f t="shared" si="2"/>
        <v>16.983594637631999</v>
      </c>
      <c r="K31" s="10">
        <f t="shared" si="3"/>
        <v>19.054764715392</v>
      </c>
      <c r="L31" s="10">
        <f t="shared" si="4"/>
        <v>28.623283476480005</v>
      </c>
      <c r="M31" s="10">
        <f t="shared" si="5"/>
        <v>36.123283476480005</v>
      </c>
      <c r="N31" s="15"/>
      <c r="O31" s="15">
        <v>15</v>
      </c>
      <c r="P31" s="14">
        <f>I31*10.51</f>
        <v>156.72958212425473</v>
      </c>
      <c r="Q31" s="14">
        <f t="shared" ref="Q31:T31" si="6">J31*10.51</f>
        <v>178.49757964151232</v>
      </c>
      <c r="R31" s="14">
        <f t="shared" si="6"/>
        <v>200.26557715876993</v>
      </c>
      <c r="S31" s="14">
        <f t="shared" si="6"/>
        <v>300.83070933780482</v>
      </c>
      <c r="T31" s="14">
        <f t="shared" si="6"/>
        <v>379.65570933780486</v>
      </c>
      <c r="U31" t="s">
        <v>58</v>
      </c>
    </row>
    <row r="32" spans="1:21" x14ac:dyDescent="0.25">
      <c r="A32" s="4" t="s">
        <v>34</v>
      </c>
      <c r="B32" s="3">
        <v>4</v>
      </c>
      <c r="C32" s="3">
        <v>8</v>
      </c>
      <c r="D32" s="3">
        <v>9</v>
      </c>
      <c r="E32" s="3">
        <v>15</v>
      </c>
      <c r="F32" s="3">
        <v>15</v>
      </c>
      <c r="G32" s="3"/>
      <c r="H32" s="4" t="s">
        <v>34</v>
      </c>
      <c r="I32" s="10">
        <f t="shared" si="1"/>
        <v>8.2846803110400007</v>
      </c>
      <c r="J32" s="10">
        <f t="shared" si="2"/>
        <v>16.569360622080001</v>
      </c>
      <c r="K32" s="10">
        <f t="shared" si="3"/>
        <v>18.640530699839999</v>
      </c>
      <c r="L32" s="10">
        <f t="shared" si="4"/>
        <v>32.526458496000011</v>
      </c>
      <c r="M32" s="10">
        <f t="shared" si="5"/>
        <v>40.026458496000011</v>
      </c>
      <c r="N32" s="8">
        <v>15</v>
      </c>
      <c r="O32" s="8"/>
      <c r="P32" s="14">
        <f>(I31+$O$31)*10.51</f>
        <v>314.37958212425474</v>
      </c>
      <c r="Q32" s="14">
        <f t="shared" ref="Q32:T32" si="7">(J31+$O$31)*10.51</f>
        <v>336.14757964151232</v>
      </c>
      <c r="R32" s="14">
        <f t="shared" si="7"/>
        <v>357.91557715876991</v>
      </c>
      <c r="S32" s="14">
        <f t="shared" si="7"/>
        <v>458.48070933780485</v>
      </c>
      <c r="T32" s="14">
        <f t="shared" si="7"/>
        <v>537.30570933780484</v>
      </c>
      <c r="U32" t="s">
        <v>59</v>
      </c>
    </row>
    <row r="33" spans="1:21" x14ac:dyDescent="0.25">
      <c r="A33" s="4" t="s">
        <v>35</v>
      </c>
      <c r="B33" s="3">
        <v>4</v>
      </c>
      <c r="C33" s="3">
        <v>5</v>
      </c>
      <c r="D33" s="3">
        <v>6</v>
      </c>
      <c r="E33" s="3">
        <v>9</v>
      </c>
      <c r="F33" s="3"/>
      <c r="G33" s="3"/>
      <c r="H33" s="4" t="s">
        <v>35</v>
      </c>
      <c r="I33" s="10">
        <f t="shared" si="1"/>
        <v>8.2846803110400007</v>
      </c>
      <c r="J33" s="10">
        <f t="shared" si="2"/>
        <v>10.3558503888</v>
      </c>
      <c r="K33" s="10">
        <f t="shared" si="3"/>
        <v>12.427020466560002</v>
      </c>
      <c r="L33" s="10">
        <f t="shared" si="4"/>
        <v>19.515875097600002</v>
      </c>
      <c r="M33" s="10">
        <f t="shared" si="5"/>
        <v>27.015875097600002</v>
      </c>
      <c r="N33" s="8"/>
      <c r="O33" s="8"/>
    </row>
    <row r="34" spans="1:21" ht="45" x14ac:dyDescent="0.25">
      <c r="A34" s="4" t="s">
        <v>36</v>
      </c>
      <c r="B34" s="3">
        <v>6</v>
      </c>
      <c r="C34" s="3">
        <v>10</v>
      </c>
      <c r="D34" s="3">
        <v>11.2</v>
      </c>
      <c r="E34" s="3">
        <v>18</v>
      </c>
      <c r="F34" s="3"/>
      <c r="G34" s="3">
        <v>10</v>
      </c>
      <c r="H34" s="4" t="s">
        <v>36</v>
      </c>
      <c r="I34" s="10">
        <f t="shared" si="1"/>
        <v>12.427020466560002</v>
      </c>
      <c r="J34" s="10">
        <f t="shared" si="2"/>
        <v>20.711700777600001</v>
      </c>
      <c r="K34" s="10">
        <f t="shared" si="3"/>
        <v>23.197104870912</v>
      </c>
      <c r="L34" s="10">
        <f t="shared" si="4"/>
        <v>39.031750195200004</v>
      </c>
      <c r="M34" s="10">
        <f t="shared" si="5"/>
        <v>46.531750195200004</v>
      </c>
      <c r="N34" s="12"/>
      <c r="O34" s="12">
        <v>10</v>
      </c>
      <c r="P34" s="13">
        <f>I34+$O$34</f>
        <v>22.427020466560002</v>
      </c>
      <c r="Q34" s="13">
        <f t="shared" ref="Q34:T34" si="8">J34+$O$34</f>
        <v>30.711700777600001</v>
      </c>
      <c r="R34" s="13">
        <f t="shared" si="8"/>
        <v>33.197104870912</v>
      </c>
      <c r="S34" s="13">
        <f t="shared" si="8"/>
        <v>49.031750195200004</v>
      </c>
      <c r="T34" s="13">
        <f t="shared" si="8"/>
        <v>56.531750195200004</v>
      </c>
      <c r="U34" s="11"/>
    </row>
    <row r="35" spans="1:21" x14ac:dyDescent="0.25">
      <c r="A35" s="4" t="s">
        <v>37</v>
      </c>
      <c r="B35" s="3">
        <v>9</v>
      </c>
      <c r="C35" s="3">
        <v>12.5</v>
      </c>
      <c r="D35" s="3">
        <v>13.5</v>
      </c>
      <c r="E35" s="3">
        <v>22.5</v>
      </c>
      <c r="F35" s="3"/>
      <c r="G35" s="3" t="s">
        <v>42</v>
      </c>
      <c r="H35" s="4" t="s">
        <v>37</v>
      </c>
      <c r="I35" s="10">
        <f t="shared" si="1"/>
        <v>18.640530699839999</v>
      </c>
      <c r="J35" s="10">
        <f t="shared" si="2"/>
        <v>25.889625972000001</v>
      </c>
      <c r="K35" s="10">
        <f t="shared" si="3"/>
        <v>27.960796049760006</v>
      </c>
      <c r="L35" s="10">
        <f t="shared" si="4"/>
        <v>48.789687744000005</v>
      </c>
      <c r="M35" s="10">
        <f t="shared" si="5"/>
        <v>56.289687744000005</v>
      </c>
      <c r="N35" s="8"/>
      <c r="O35" s="8" t="s">
        <v>42</v>
      </c>
    </row>
    <row r="36" spans="1:21" x14ac:dyDescent="0.25">
      <c r="A36" s="4" t="s">
        <v>38</v>
      </c>
      <c r="B36" s="3">
        <v>18</v>
      </c>
      <c r="C36" s="3">
        <v>26</v>
      </c>
      <c r="D36" s="3">
        <v>30</v>
      </c>
      <c r="E36" s="3">
        <v>34</v>
      </c>
      <c r="F36" s="3"/>
      <c r="G36" s="3">
        <v>10</v>
      </c>
      <c r="H36" s="4" t="s">
        <v>38</v>
      </c>
      <c r="I36" s="10">
        <f t="shared" si="1"/>
        <v>37.281061399679999</v>
      </c>
      <c r="J36" s="10">
        <f t="shared" si="2"/>
        <v>53.850422021760004</v>
      </c>
      <c r="K36" s="10">
        <f t="shared" si="3"/>
        <v>62.135102332800003</v>
      </c>
      <c r="L36" s="10">
        <f t="shared" si="4"/>
        <v>73.726639257600013</v>
      </c>
      <c r="M36" s="10">
        <f t="shared" si="5"/>
        <v>81.226639257600013</v>
      </c>
      <c r="N36" s="8"/>
      <c r="O36" s="8">
        <v>10</v>
      </c>
    </row>
  </sheetData>
  <autoFilter ref="A1:A36" xr:uid="{58EF3B8A-A0FF-4338-8714-2395E340F444}"/>
  <mergeCells count="2">
    <mergeCell ref="H1:O1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A0F0-82C9-4A71-8984-B8D75470385F}">
  <dimension ref="A1:O36"/>
  <sheetViews>
    <sheetView zoomScale="85" zoomScaleNormal="85" workbookViewId="0">
      <selection activeCell="K3" sqref="K3"/>
    </sheetView>
  </sheetViews>
  <sheetFormatPr defaultRowHeight="15" x14ac:dyDescent="0.25"/>
  <cols>
    <col min="8" max="8" width="28.7109375" bestFit="1" customWidth="1"/>
  </cols>
  <sheetData>
    <row r="1" spans="1:15" x14ac:dyDescent="0.25">
      <c r="A1" s="22" t="s">
        <v>44</v>
      </c>
      <c r="B1" s="22"/>
      <c r="C1" s="22"/>
      <c r="D1" s="22"/>
      <c r="E1" s="22"/>
      <c r="F1" s="22"/>
      <c r="G1" s="22"/>
      <c r="H1" s="21" t="s">
        <v>60</v>
      </c>
      <c r="I1" s="21"/>
      <c r="J1" s="21"/>
      <c r="K1" s="21"/>
      <c r="L1" s="21"/>
      <c r="M1" s="21"/>
      <c r="N1" s="21"/>
      <c r="O1" s="21"/>
    </row>
    <row r="2" spans="1:15" ht="45" x14ac:dyDescent="0.25">
      <c r="A2" s="6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5" t="s">
        <v>5</v>
      </c>
      <c r="G2" s="5" t="s">
        <v>6</v>
      </c>
      <c r="H2" s="6" t="s">
        <v>0</v>
      </c>
      <c r="I2" s="9" t="s">
        <v>1</v>
      </c>
      <c r="J2" s="9" t="s">
        <v>2</v>
      </c>
      <c r="K2" s="9" t="s">
        <v>3</v>
      </c>
      <c r="L2" s="9" t="s">
        <v>4</v>
      </c>
      <c r="M2" s="9" t="s">
        <v>43</v>
      </c>
      <c r="N2" s="7" t="s">
        <v>5</v>
      </c>
      <c r="O2" s="7" t="s">
        <v>6</v>
      </c>
    </row>
    <row r="3" spans="1:15" ht="15.75" customHeight="1" x14ac:dyDescent="0.25">
      <c r="A3" s="4" t="s">
        <v>7</v>
      </c>
      <c r="B3" s="3">
        <v>5.5</v>
      </c>
      <c r="C3" s="3">
        <v>9.5</v>
      </c>
      <c r="D3" s="3">
        <v>10.5</v>
      </c>
      <c r="E3" s="3">
        <v>16.5</v>
      </c>
      <c r="F3" s="3"/>
      <c r="G3" s="3"/>
      <c r="H3" s="4" t="s">
        <v>7</v>
      </c>
      <c r="I3" s="10">
        <f>B3*1.246*1.204*1.23</f>
        <v>10.14874476</v>
      </c>
      <c r="J3" s="10">
        <f t="shared" ref="J3:K3" si="0">C3*1.246*1.204*1.23</f>
        <v>17.52965004</v>
      </c>
      <c r="K3" s="10">
        <f t="shared" si="0"/>
        <v>19.374876359999998</v>
      </c>
      <c r="L3" s="10">
        <f>E3*1.282*1.204*1.23</f>
        <v>31.325900759999996</v>
      </c>
      <c r="M3" s="10">
        <f>L3+10</f>
        <v>41.325900759999996</v>
      </c>
      <c r="N3" s="8"/>
      <c r="O3" s="8"/>
    </row>
    <row r="4" spans="1:15" ht="15.75" customHeight="1" x14ac:dyDescent="0.25">
      <c r="A4" s="4" t="s">
        <v>8</v>
      </c>
      <c r="B4" s="3">
        <v>5</v>
      </c>
      <c r="C4" s="3">
        <v>7.5</v>
      </c>
      <c r="D4" s="3">
        <v>8</v>
      </c>
      <c r="E4" s="3">
        <v>13</v>
      </c>
      <c r="F4" s="3"/>
      <c r="G4" s="3"/>
      <c r="H4" s="4" t="s">
        <v>8</v>
      </c>
      <c r="I4" s="10">
        <f t="shared" ref="I4:I36" si="1">B4*1.246*1.204*1.23</f>
        <v>9.2261316000000004</v>
      </c>
      <c r="J4" s="10">
        <f t="shared" ref="J4:J36" si="2">C4*1.246*1.204*1.23</f>
        <v>13.839197400000002</v>
      </c>
      <c r="K4" s="10">
        <f t="shared" ref="K4:K36" si="3">D4*1.246*1.204*1.23</f>
        <v>14.761810559999999</v>
      </c>
      <c r="L4" s="10">
        <f t="shared" ref="L4:L36" si="4">E4*1.282*1.204*1.23</f>
        <v>24.681012720000002</v>
      </c>
      <c r="M4" s="10">
        <f t="shared" ref="M4:M36" si="5">L4+10</f>
        <v>34.681012719999998</v>
      </c>
      <c r="N4" s="8"/>
      <c r="O4" s="8"/>
    </row>
    <row r="5" spans="1:15" ht="15.75" customHeight="1" x14ac:dyDescent="0.25">
      <c r="A5" s="4" t="s">
        <v>9</v>
      </c>
      <c r="B5" s="3">
        <v>13.2</v>
      </c>
      <c r="C5" s="3">
        <v>22.2</v>
      </c>
      <c r="D5" s="3">
        <v>23.5</v>
      </c>
      <c r="E5" s="3">
        <v>43.2</v>
      </c>
      <c r="F5" s="3">
        <v>40</v>
      </c>
      <c r="G5" s="3"/>
      <c r="H5" s="4" t="s">
        <v>9</v>
      </c>
      <c r="I5" s="10">
        <f t="shared" si="1"/>
        <v>24.356987423999996</v>
      </c>
      <c r="J5" s="10">
        <f t="shared" si="2"/>
        <v>40.964024303999999</v>
      </c>
      <c r="K5" s="10">
        <f t="shared" si="3"/>
        <v>43.362818519999998</v>
      </c>
      <c r="L5" s="10">
        <f t="shared" si="4"/>
        <v>82.016903808000009</v>
      </c>
      <c r="M5" s="10">
        <f t="shared" si="5"/>
        <v>92.016903808000009</v>
      </c>
      <c r="N5" s="8">
        <v>40</v>
      </c>
      <c r="O5" s="8"/>
    </row>
    <row r="6" spans="1:15" ht="15.75" customHeight="1" x14ac:dyDescent="0.25">
      <c r="A6" s="4" t="s">
        <v>10</v>
      </c>
      <c r="B6" s="3">
        <v>10</v>
      </c>
      <c r="C6" s="3">
        <v>14.2</v>
      </c>
      <c r="D6" s="3">
        <v>15.5</v>
      </c>
      <c r="E6" s="3">
        <v>25.2</v>
      </c>
      <c r="F6" s="3"/>
      <c r="G6" s="3"/>
      <c r="H6" s="4" t="s">
        <v>10</v>
      </c>
      <c r="I6" s="10">
        <f t="shared" si="1"/>
        <v>18.452263200000001</v>
      </c>
      <c r="J6" s="10">
        <f t="shared" si="2"/>
        <v>26.202213743999994</v>
      </c>
      <c r="K6" s="10">
        <f t="shared" si="3"/>
        <v>28.601007959999997</v>
      </c>
      <c r="L6" s="10">
        <f t="shared" si="4"/>
        <v>47.843193887999995</v>
      </c>
      <c r="M6" s="10">
        <f t="shared" si="5"/>
        <v>57.843193887999995</v>
      </c>
      <c r="N6" s="8"/>
      <c r="O6" s="8"/>
    </row>
    <row r="7" spans="1:15" ht="15.75" customHeight="1" x14ac:dyDescent="0.25">
      <c r="A7" s="4" t="s">
        <v>11</v>
      </c>
      <c r="B7" s="3">
        <v>8.5</v>
      </c>
      <c r="C7" s="3">
        <v>13.6</v>
      </c>
      <c r="D7" s="3">
        <v>14.9</v>
      </c>
      <c r="E7" s="3">
        <v>26.2</v>
      </c>
      <c r="F7" s="3"/>
      <c r="G7" s="3">
        <v>10</v>
      </c>
      <c r="H7" s="4" t="s">
        <v>11</v>
      </c>
      <c r="I7" s="10">
        <f t="shared" si="1"/>
        <v>15.684423719999998</v>
      </c>
      <c r="J7" s="10">
        <f t="shared" si="2"/>
        <v>25.095077952</v>
      </c>
      <c r="K7" s="10">
        <f t="shared" si="3"/>
        <v>27.493872167999996</v>
      </c>
      <c r="L7" s="10">
        <f t="shared" si="4"/>
        <v>49.741733327999995</v>
      </c>
      <c r="M7" s="10">
        <f t="shared" si="5"/>
        <v>59.741733327999995</v>
      </c>
      <c r="N7" s="8"/>
      <c r="O7" s="8">
        <v>10</v>
      </c>
    </row>
    <row r="8" spans="1:15" ht="15.75" customHeight="1" x14ac:dyDescent="0.25">
      <c r="A8" s="4" t="s">
        <v>12</v>
      </c>
      <c r="B8" s="3">
        <v>3.5</v>
      </c>
      <c r="C8" s="3">
        <v>4.5</v>
      </c>
      <c r="D8" s="3">
        <v>5.5</v>
      </c>
      <c r="E8" s="3">
        <v>7.5</v>
      </c>
      <c r="F8" s="3"/>
      <c r="G8" s="3"/>
      <c r="H8" s="4" t="s">
        <v>12</v>
      </c>
      <c r="I8" s="10">
        <f t="shared" si="1"/>
        <v>6.4582921199999994</v>
      </c>
      <c r="J8" s="10">
        <f t="shared" si="2"/>
        <v>8.3035184399999995</v>
      </c>
      <c r="K8" s="10">
        <f t="shared" si="3"/>
        <v>10.14874476</v>
      </c>
      <c r="L8" s="10">
        <f t="shared" si="4"/>
        <v>14.2390458</v>
      </c>
      <c r="M8" s="10">
        <f t="shared" si="5"/>
        <v>24.2390458</v>
      </c>
      <c r="N8" s="8"/>
      <c r="O8" s="8"/>
    </row>
    <row r="9" spans="1:15" ht="15.75" customHeight="1" x14ac:dyDescent="0.25">
      <c r="A9" s="4" t="s">
        <v>13</v>
      </c>
      <c r="B9" s="3">
        <v>6</v>
      </c>
      <c r="C9" s="3">
        <v>8</v>
      </c>
      <c r="D9" s="3">
        <v>9</v>
      </c>
      <c r="E9" s="3">
        <v>14</v>
      </c>
      <c r="F9" s="3"/>
      <c r="G9" s="3">
        <v>20</v>
      </c>
      <c r="H9" s="4" t="s">
        <v>13</v>
      </c>
      <c r="I9" s="10">
        <f t="shared" si="1"/>
        <v>11.071357919999999</v>
      </c>
      <c r="J9" s="10">
        <f t="shared" si="2"/>
        <v>14.761810559999999</v>
      </c>
      <c r="K9" s="10">
        <f t="shared" si="3"/>
        <v>16.607036879999999</v>
      </c>
      <c r="L9" s="10">
        <f t="shared" si="4"/>
        <v>26.579552159999999</v>
      </c>
      <c r="M9" s="10">
        <f t="shared" si="5"/>
        <v>36.579552159999999</v>
      </c>
      <c r="N9" s="8"/>
      <c r="O9" s="8">
        <v>20</v>
      </c>
    </row>
    <row r="10" spans="1:15" ht="15.75" customHeight="1" x14ac:dyDescent="0.25">
      <c r="A10" s="4" t="s">
        <v>14</v>
      </c>
      <c r="B10" s="3">
        <v>5</v>
      </c>
      <c r="C10" s="3">
        <v>7.5</v>
      </c>
      <c r="D10" s="3">
        <v>8.1999999999999993</v>
      </c>
      <c r="E10" s="3">
        <v>12.5</v>
      </c>
      <c r="F10" s="3"/>
      <c r="G10" s="3">
        <v>10</v>
      </c>
      <c r="H10" s="4" t="s">
        <v>14</v>
      </c>
      <c r="I10" s="10">
        <f t="shared" si="1"/>
        <v>9.2261316000000004</v>
      </c>
      <c r="J10" s="10">
        <f t="shared" si="2"/>
        <v>13.839197400000002</v>
      </c>
      <c r="K10" s="10">
        <f t="shared" si="3"/>
        <v>15.130855823999996</v>
      </c>
      <c r="L10" s="10">
        <f t="shared" si="4"/>
        <v>23.731742999999994</v>
      </c>
      <c r="M10" s="10">
        <f t="shared" si="5"/>
        <v>33.731742999999994</v>
      </c>
      <c r="N10" s="8"/>
      <c r="O10" s="8">
        <v>10</v>
      </c>
    </row>
    <row r="11" spans="1:15" ht="15.75" customHeight="1" x14ac:dyDescent="0.25">
      <c r="A11" s="4" t="s">
        <v>15</v>
      </c>
      <c r="B11" s="3">
        <v>10</v>
      </c>
      <c r="C11" s="3">
        <v>12.5</v>
      </c>
      <c r="D11" s="3">
        <v>13.8</v>
      </c>
      <c r="E11" s="3">
        <v>21.2</v>
      </c>
      <c r="F11" s="3"/>
      <c r="G11" s="3">
        <v>30</v>
      </c>
      <c r="H11" s="4" t="s">
        <v>15</v>
      </c>
      <c r="I11" s="10">
        <f t="shared" si="1"/>
        <v>18.452263200000001</v>
      </c>
      <c r="J11" s="10">
        <f t="shared" si="2"/>
        <v>23.065328999999998</v>
      </c>
      <c r="K11" s="10">
        <f t="shared" si="3"/>
        <v>25.464123216000001</v>
      </c>
      <c r="L11" s="10">
        <f t="shared" si="4"/>
        <v>40.249036127999993</v>
      </c>
      <c r="M11" s="10">
        <f t="shared" si="5"/>
        <v>50.249036127999993</v>
      </c>
      <c r="N11" s="8"/>
      <c r="O11" s="8">
        <v>30</v>
      </c>
    </row>
    <row r="12" spans="1:15" ht="15.75" customHeight="1" x14ac:dyDescent="0.25">
      <c r="A12" s="4" t="s">
        <v>16</v>
      </c>
      <c r="B12" s="3">
        <v>7</v>
      </c>
      <c r="C12" s="3">
        <v>11.6</v>
      </c>
      <c r="D12" s="3">
        <v>12.2</v>
      </c>
      <c r="E12" s="3">
        <v>21.2</v>
      </c>
      <c r="F12" s="3"/>
      <c r="G12" s="3">
        <v>10</v>
      </c>
      <c r="H12" s="4" t="s">
        <v>16</v>
      </c>
      <c r="I12" s="10">
        <f t="shared" si="1"/>
        <v>12.916584239999999</v>
      </c>
      <c r="J12" s="10">
        <f t="shared" si="2"/>
        <v>21.404625311999997</v>
      </c>
      <c r="K12" s="10">
        <f t="shared" si="3"/>
        <v>22.511761103999994</v>
      </c>
      <c r="L12" s="10">
        <f t="shared" si="4"/>
        <v>40.249036127999993</v>
      </c>
      <c r="M12" s="10">
        <f t="shared" si="5"/>
        <v>50.249036127999993</v>
      </c>
      <c r="N12" s="8"/>
      <c r="O12" s="8">
        <v>10</v>
      </c>
    </row>
    <row r="13" spans="1:15" ht="15.75" customHeight="1" x14ac:dyDescent="0.25">
      <c r="A13" s="4" t="s">
        <v>17</v>
      </c>
      <c r="B13" s="3">
        <v>20</v>
      </c>
      <c r="C13" s="3">
        <v>27</v>
      </c>
      <c r="D13" s="3">
        <v>30</v>
      </c>
      <c r="E13" s="3">
        <v>34</v>
      </c>
      <c r="F13" s="3">
        <v>40</v>
      </c>
      <c r="G13" s="3">
        <v>10</v>
      </c>
      <c r="H13" s="4" t="s">
        <v>17</v>
      </c>
      <c r="I13" s="10">
        <f t="shared" si="1"/>
        <v>36.904526400000002</v>
      </c>
      <c r="J13" s="10">
        <f t="shared" si="2"/>
        <v>49.821110640000008</v>
      </c>
      <c r="K13" s="10">
        <f t="shared" si="3"/>
        <v>55.356789600000006</v>
      </c>
      <c r="L13" s="10">
        <f t="shared" si="4"/>
        <v>64.55034096</v>
      </c>
      <c r="M13" s="10">
        <f t="shared" si="5"/>
        <v>74.55034096</v>
      </c>
      <c r="N13" s="8">
        <v>40</v>
      </c>
      <c r="O13" s="8">
        <v>10</v>
      </c>
    </row>
    <row r="14" spans="1:15" ht="15.75" customHeight="1" x14ac:dyDescent="0.25">
      <c r="A14" s="4" t="s">
        <v>18</v>
      </c>
      <c r="B14" s="3">
        <v>10</v>
      </c>
      <c r="C14" s="3">
        <v>15</v>
      </c>
      <c r="D14" s="3">
        <v>17</v>
      </c>
      <c r="E14" s="3">
        <v>28</v>
      </c>
      <c r="F14" s="3"/>
      <c r="G14" s="3">
        <v>11</v>
      </c>
      <c r="H14" s="4" t="s">
        <v>18</v>
      </c>
      <c r="I14" s="10">
        <f t="shared" si="1"/>
        <v>18.452263200000001</v>
      </c>
      <c r="J14" s="10">
        <f t="shared" si="2"/>
        <v>27.678394800000003</v>
      </c>
      <c r="K14" s="10">
        <f t="shared" si="3"/>
        <v>31.368847439999996</v>
      </c>
      <c r="L14" s="10">
        <f t="shared" si="4"/>
        <v>53.159104319999997</v>
      </c>
      <c r="M14" s="10">
        <f t="shared" si="5"/>
        <v>63.159104319999997</v>
      </c>
      <c r="N14" s="8"/>
      <c r="O14" s="8">
        <v>11</v>
      </c>
    </row>
    <row r="15" spans="1:15" ht="15.75" customHeight="1" x14ac:dyDescent="0.25">
      <c r="A15" s="4" t="s">
        <v>19</v>
      </c>
      <c r="B15" s="3">
        <v>8.1999999999999993</v>
      </c>
      <c r="C15" s="3">
        <v>14.2</v>
      </c>
      <c r="D15" s="3">
        <v>15.5</v>
      </c>
      <c r="E15" s="3">
        <v>28</v>
      </c>
      <c r="F15" s="3"/>
      <c r="G15" s="3">
        <v>15</v>
      </c>
      <c r="H15" s="4" t="s">
        <v>19</v>
      </c>
      <c r="I15" s="10">
        <f t="shared" si="1"/>
        <v>15.130855823999996</v>
      </c>
      <c r="J15" s="10">
        <f t="shared" si="2"/>
        <v>26.202213743999994</v>
      </c>
      <c r="K15" s="10">
        <f t="shared" si="3"/>
        <v>28.601007959999997</v>
      </c>
      <c r="L15" s="10">
        <f t="shared" si="4"/>
        <v>53.159104319999997</v>
      </c>
      <c r="M15" s="10">
        <f t="shared" si="5"/>
        <v>63.159104319999997</v>
      </c>
      <c r="N15" s="8"/>
      <c r="O15" s="8">
        <v>15</v>
      </c>
    </row>
    <row r="16" spans="1:15" ht="15.75" customHeight="1" x14ac:dyDescent="0.25">
      <c r="A16" s="4" t="s">
        <v>39</v>
      </c>
      <c r="B16" s="3">
        <v>6</v>
      </c>
      <c r="C16" s="3">
        <v>8</v>
      </c>
      <c r="D16" s="3">
        <v>9</v>
      </c>
      <c r="E16" s="3">
        <v>14</v>
      </c>
      <c r="F16" s="3"/>
      <c r="G16" s="3">
        <v>10</v>
      </c>
      <c r="H16" s="4" t="s">
        <v>39</v>
      </c>
      <c r="I16" s="10">
        <f t="shared" si="1"/>
        <v>11.071357919999999</v>
      </c>
      <c r="J16" s="10">
        <f t="shared" si="2"/>
        <v>14.761810559999999</v>
      </c>
      <c r="K16" s="10">
        <f t="shared" si="3"/>
        <v>16.607036879999999</v>
      </c>
      <c r="L16" s="10">
        <f t="shared" si="4"/>
        <v>26.579552159999999</v>
      </c>
      <c r="M16" s="10">
        <f t="shared" si="5"/>
        <v>36.579552159999999</v>
      </c>
      <c r="N16" s="8"/>
      <c r="O16" s="8">
        <v>10</v>
      </c>
    </row>
    <row r="17" spans="1:15" ht="15.75" customHeight="1" x14ac:dyDescent="0.25">
      <c r="A17" s="4" t="s">
        <v>40</v>
      </c>
      <c r="B17" s="3">
        <v>6</v>
      </c>
      <c r="C17" s="3">
        <v>9</v>
      </c>
      <c r="D17" s="3">
        <v>10</v>
      </c>
      <c r="E17" s="3">
        <v>17</v>
      </c>
      <c r="F17" s="3"/>
      <c r="G17" s="3"/>
      <c r="H17" s="4" t="s">
        <v>40</v>
      </c>
      <c r="I17" s="10">
        <f t="shared" si="1"/>
        <v>11.071357919999999</v>
      </c>
      <c r="J17" s="10">
        <f t="shared" si="2"/>
        <v>16.607036879999999</v>
      </c>
      <c r="K17" s="10">
        <f t="shared" si="3"/>
        <v>18.452263200000001</v>
      </c>
      <c r="L17" s="10">
        <f t="shared" si="4"/>
        <v>32.27517048</v>
      </c>
      <c r="M17" s="10">
        <f t="shared" si="5"/>
        <v>42.27517048</v>
      </c>
      <c r="N17" s="8"/>
      <c r="O17" s="8"/>
    </row>
    <row r="18" spans="1:15" ht="15.75" customHeight="1" x14ac:dyDescent="0.25">
      <c r="A18" s="4" t="s">
        <v>20</v>
      </c>
      <c r="B18" s="3">
        <v>18</v>
      </c>
      <c r="C18" s="3">
        <v>26</v>
      </c>
      <c r="D18" s="3">
        <v>30</v>
      </c>
      <c r="E18" s="3">
        <v>34</v>
      </c>
      <c r="F18" s="3">
        <v>40</v>
      </c>
      <c r="G18" s="3">
        <v>10</v>
      </c>
      <c r="H18" s="4" t="s">
        <v>20</v>
      </c>
      <c r="I18" s="10">
        <f t="shared" si="1"/>
        <v>33.214073759999998</v>
      </c>
      <c r="J18" s="10">
        <f t="shared" si="2"/>
        <v>47.975884319999999</v>
      </c>
      <c r="K18" s="10">
        <f t="shared" si="3"/>
        <v>55.356789600000006</v>
      </c>
      <c r="L18" s="10">
        <f t="shared" si="4"/>
        <v>64.55034096</v>
      </c>
      <c r="M18" s="10">
        <f t="shared" si="5"/>
        <v>74.55034096</v>
      </c>
      <c r="N18" s="8">
        <v>40</v>
      </c>
      <c r="O18" s="8">
        <v>10</v>
      </c>
    </row>
    <row r="19" spans="1:15" ht="15.75" customHeight="1" x14ac:dyDescent="0.25">
      <c r="A19" s="4" t="s">
        <v>21</v>
      </c>
      <c r="B19" s="3">
        <v>18</v>
      </c>
      <c r="C19" s="3">
        <v>26</v>
      </c>
      <c r="D19" s="3">
        <v>30</v>
      </c>
      <c r="E19" s="3">
        <v>34</v>
      </c>
      <c r="F19" s="3">
        <v>40</v>
      </c>
      <c r="G19" s="3">
        <v>10</v>
      </c>
      <c r="H19" s="4" t="s">
        <v>21</v>
      </c>
      <c r="I19" s="10">
        <f t="shared" si="1"/>
        <v>33.214073759999998</v>
      </c>
      <c r="J19" s="10">
        <f t="shared" si="2"/>
        <v>47.975884319999999</v>
      </c>
      <c r="K19" s="10">
        <f t="shared" si="3"/>
        <v>55.356789600000006</v>
      </c>
      <c r="L19" s="10">
        <f t="shared" si="4"/>
        <v>64.55034096</v>
      </c>
      <c r="M19" s="10">
        <f t="shared" si="5"/>
        <v>74.55034096</v>
      </c>
      <c r="N19" s="8">
        <v>40</v>
      </c>
      <c r="O19" s="8">
        <v>10</v>
      </c>
    </row>
    <row r="20" spans="1:15" ht="15.75" customHeight="1" x14ac:dyDescent="0.25">
      <c r="A20" s="4" t="s">
        <v>22</v>
      </c>
      <c r="B20" s="3">
        <v>4</v>
      </c>
      <c r="C20" s="3">
        <v>6</v>
      </c>
      <c r="D20" s="3">
        <v>7</v>
      </c>
      <c r="E20" s="3">
        <v>10</v>
      </c>
      <c r="F20" s="3"/>
      <c r="G20" s="3"/>
      <c r="H20" s="4" t="s">
        <v>22</v>
      </c>
      <c r="I20" s="10">
        <f t="shared" si="1"/>
        <v>7.3809052799999995</v>
      </c>
      <c r="J20" s="10">
        <f t="shared" si="2"/>
        <v>11.071357919999999</v>
      </c>
      <c r="K20" s="10">
        <f t="shared" si="3"/>
        <v>12.916584239999999</v>
      </c>
      <c r="L20" s="10">
        <f t="shared" si="4"/>
        <v>18.985394400000001</v>
      </c>
      <c r="M20" s="10">
        <f t="shared" si="5"/>
        <v>28.985394400000001</v>
      </c>
      <c r="N20" s="8"/>
      <c r="O20" s="8"/>
    </row>
    <row r="21" spans="1:15" ht="15.75" customHeight="1" x14ac:dyDescent="0.25">
      <c r="A21" s="4" t="s">
        <v>23</v>
      </c>
      <c r="B21" s="3">
        <v>6</v>
      </c>
      <c r="C21" s="3">
        <v>8</v>
      </c>
      <c r="D21" s="3">
        <v>9</v>
      </c>
      <c r="E21" s="3">
        <v>13</v>
      </c>
      <c r="F21" s="3"/>
      <c r="G21" s="3"/>
      <c r="H21" s="4" t="s">
        <v>23</v>
      </c>
      <c r="I21" s="10">
        <f t="shared" si="1"/>
        <v>11.071357919999999</v>
      </c>
      <c r="J21" s="10">
        <f t="shared" si="2"/>
        <v>14.761810559999999</v>
      </c>
      <c r="K21" s="10">
        <f t="shared" si="3"/>
        <v>16.607036879999999</v>
      </c>
      <c r="L21" s="10">
        <f t="shared" si="4"/>
        <v>24.681012720000002</v>
      </c>
      <c r="M21" s="10">
        <f t="shared" si="5"/>
        <v>34.681012719999998</v>
      </c>
      <c r="N21" s="8"/>
      <c r="O21" s="8"/>
    </row>
    <row r="22" spans="1:15" ht="15.75" customHeight="1" x14ac:dyDescent="0.25">
      <c r="A22" s="4" t="s">
        <v>24</v>
      </c>
      <c r="B22" s="3">
        <v>5</v>
      </c>
      <c r="C22" s="3">
        <v>7</v>
      </c>
      <c r="D22" s="3">
        <v>8</v>
      </c>
      <c r="E22" s="3">
        <v>11</v>
      </c>
      <c r="F22" s="3"/>
      <c r="G22" s="3"/>
      <c r="H22" s="4" t="s">
        <v>24</v>
      </c>
      <c r="I22" s="10">
        <f t="shared" si="1"/>
        <v>9.2261316000000004</v>
      </c>
      <c r="J22" s="10">
        <f t="shared" si="2"/>
        <v>12.916584239999999</v>
      </c>
      <c r="K22" s="10">
        <f t="shared" si="3"/>
        <v>14.761810559999999</v>
      </c>
      <c r="L22" s="10">
        <f t="shared" si="4"/>
        <v>20.883933840000001</v>
      </c>
      <c r="M22" s="10">
        <f t="shared" si="5"/>
        <v>30.883933840000001</v>
      </c>
      <c r="N22" s="8"/>
      <c r="O22" s="8"/>
    </row>
    <row r="23" spans="1:15" ht="15.75" customHeight="1" x14ac:dyDescent="0.25">
      <c r="A23" s="4" t="s">
        <v>25</v>
      </c>
      <c r="B23" s="3">
        <v>5</v>
      </c>
      <c r="C23" s="3">
        <v>6.5</v>
      </c>
      <c r="D23" s="3">
        <v>7.5</v>
      </c>
      <c r="E23" s="3">
        <v>11.8</v>
      </c>
      <c r="F23" s="3"/>
      <c r="G23" s="3" t="s">
        <v>41</v>
      </c>
      <c r="H23" s="4" t="s">
        <v>25</v>
      </c>
      <c r="I23" s="10">
        <f t="shared" si="1"/>
        <v>9.2261316000000004</v>
      </c>
      <c r="J23" s="10">
        <f t="shared" si="2"/>
        <v>11.99397108</v>
      </c>
      <c r="K23" s="10">
        <f t="shared" si="3"/>
        <v>13.839197400000002</v>
      </c>
      <c r="L23" s="10">
        <f t="shared" si="4"/>
        <v>22.402765391999999</v>
      </c>
      <c r="M23" s="10">
        <f t="shared" si="5"/>
        <v>32.402765391999999</v>
      </c>
      <c r="N23" s="8"/>
      <c r="O23" s="8" t="s">
        <v>41</v>
      </c>
    </row>
    <row r="24" spans="1:15" ht="15.75" customHeight="1" x14ac:dyDescent="0.25">
      <c r="A24" s="4" t="s">
        <v>26</v>
      </c>
      <c r="B24" s="3">
        <v>11</v>
      </c>
      <c r="C24" s="3">
        <v>17</v>
      </c>
      <c r="D24" s="3">
        <v>19</v>
      </c>
      <c r="E24" s="3">
        <v>31</v>
      </c>
      <c r="F24" s="3">
        <v>40</v>
      </c>
      <c r="G24" s="3">
        <v>60</v>
      </c>
      <c r="H24" s="4" t="s">
        <v>26</v>
      </c>
      <c r="I24" s="10">
        <f t="shared" si="1"/>
        <v>20.297489519999999</v>
      </c>
      <c r="J24" s="10">
        <f t="shared" si="2"/>
        <v>31.368847439999996</v>
      </c>
      <c r="K24" s="10">
        <f t="shared" si="3"/>
        <v>35.05930008</v>
      </c>
      <c r="L24" s="10">
        <f t="shared" si="4"/>
        <v>58.854722640000006</v>
      </c>
      <c r="M24" s="10">
        <f t="shared" si="5"/>
        <v>68.854722640000006</v>
      </c>
      <c r="N24" s="8">
        <v>40</v>
      </c>
      <c r="O24" s="8">
        <v>60</v>
      </c>
    </row>
    <row r="25" spans="1:15" ht="15.75" customHeight="1" x14ac:dyDescent="0.25">
      <c r="A25" s="4" t="s">
        <v>27</v>
      </c>
      <c r="B25" s="3">
        <v>7</v>
      </c>
      <c r="C25" s="3">
        <v>12</v>
      </c>
      <c r="D25" s="3">
        <v>13.5</v>
      </c>
      <c r="E25" s="3">
        <v>25</v>
      </c>
      <c r="F25" s="3"/>
      <c r="G25" s="3">
        <v>20</v>
      </c>
      <c r="H25" s="4" t="s">
        <v>27</v>
      </c>
      <c r="I25" s="10">
        <f t="shared" si="1"/>
        <v>12.916584239999999</v>
      </c>
      <c r="J25" s="10">
        <f t="shared" si="2"/>
        <v>22.142715839999997</v>
      </c>
      <c r="K25" s="10">
        <f t="shared" si="3"/>
        <v>24.910555320000004</v>
      </c>
      <c r="L25" s="10">
        <f t="shared" si="4"/>
        <v>47.463485999999989</v>
      </c>
      <c r="M25" s="10">
        <f t="shared" si="5"/>
        <v>57.463485999999989</v>
      </c>
      <c r="N25" s="8"/>
      <c r="O25" s="8">
        <v>20</v>
      </c>
    </row>
    <row r="26" spans="1:15" ht="15.75" customHeight="1" x14ac:dyDescent="0.25">
      <c r="A26" s="4" t="s">
        <v>28</v>
      </c>
      <c r="B26" s="3">
        <v>10</v>
      </c>
      <c r="C26" s="3">
        <v>12</v>
      </c>
      <c r="D26" s="3">
        <v>13.5</v>
      </c>
      <c r="E26" s="3">
        <v>19</v>
      </c>
      <c r="F26" s="3"/>
      <c r="G26" s="3"/>
      <c r="H26" s="4" t="s">
        <v>28</v>
      </c>
      <c r="I26" s="10">
        <f t="shared" si="1"/>
        <v>18.452263200000001</v>
      </c>
      <c r="J26" s="10">
        <f t="shared" si="2"/>
        <v>22.142715839999997</v>
      </c>
      <c r="K26" s="10">
        <f t="shared" si="3"/>
        <v>24.910555320000004</v>
      </c>
      <c r="L26" s="10">
        <f t="shared" si="4"/>
        <v>36.072249360000001</v>
      </c>
      <c r="M26" s="10">
        <f t="shared" si="5"/>
        <v>46.072249360000001</v>
      </c>
      <c r="N26" s="8"/>
      <c r="O26" s="8"/>
    </row>
    <row r="27" spans="1:15" ht="15.75" customHeight="1" x14ac:dyDescent="0.25">
      <c r="A27" s="4" t="s">
        <v>29</v>
      </c>
      <c r="B27" s="3">
        <v>14</v>
      </c>
      <c r="C27" s="3">
        <v>23</v>
      </c>
      <c r="D27" s="3">
        <v>25</v>
      </c>
      <c r="E27" s="3">
        <v>43</v>
      </c>
      <c r="F27" s="3">
        <v>40</v>
      </c>
      <c r="G27" s="3"/>
      <c r="H27" s="4" t="s">
        <v>29</v>
      </c>
      <c r="I27" s="10">
        <f t="shared" si="1"/>
        <v>25.833168479999998</v>
      </c>
      <c r="J27" s="10">
        <f t="shared" si="2"/>
        <v>42.44020536</v>
      </c>
      <c r="K27" s="10">
        <f t="shared" si="3"/>
        <v>46.130657999999997</v>
      </c>
      <c r="L27" s="10">
        <f t="shared" si="4"/>
        <v>81.637195920000011</v>
      </c>
      <c r="M27" s="10">
        <f t="shared" si="5"/>
        <v>91.637195920000011</v>
      </c>
      <c r="N27" s="8">
        <v>40</v>
      </c>
      <c r="O27" s="8"/>
    </row>
    <row r="28" spans="1:15" ht="15.75" customHeight="1" x14ac:dyDescent="0.25">
      <c r="A28" s="4" t="s">
        <v>30</v>
      </c>
      <c r="B28" s="3">
        <v>4</v>
      </c>
      <c r="C28" s="3">
        <v>5</v>
      </c>
      <c r="D28" s="3">
        <v>6</v>
      </c>
      <c r="E28" s="3">
        <v>9</v>
      </c>
      <c r="F28" s="3"/>
      <c r="G28" s="3"/>
      <c r="H28" s="4" t="s">
        <v>30</v>
      </c>
      <c r="I28" s="10">
        <f t="shared" si="1"/>
        <v>7.3809052799999995</v>
      </c>
      <c r="J28" s="10">
        <f t="shared" si="2"/>
        <v>9.2261316000000004</v>
      </c>
      <c r="K28" s="10">
        <f t="shared" si="3"/>
        <v>11.071357919999999</v>
      </c>
      <c r="L28" s="10">
        <f t="shared" si="4"/>
        <v>17.08685496</v>
      </c>
      <c r="M28" s="10">
        <f t="shared" si="5"/>
        <v>27.08685496</v>
      </c>
      <c r="N28" s="8"/>
      <c r="O28" s="8"/>
    </row>
    <row r="29" spans="1:15" ht="15.75" customHeight="1" x14ac:dyDescent="0.25">
      <c r="A29" s="4" t="s">
        <v>31</v>
      </c>
      <c r="B29" s="3">
        <v>5</v>
      </c>
      <c r="C29" s="3">
        <v>8</v>
      </c>
      <c r="D29" s="3">
        <v>10</v>
      </c>
      <c r="E29" s="3">
        <v>16</v>
      </c>
      <c r="F29" s="3"/>
      <c r="G29" s="3"/>
      <c r="H29" s="4" t="s">
        <v>31</v>
      </c>
      <c r="I29" s="10">
        <f t="shared" si="1"/>
        <v>9.2261316000000004</v>
      </c>
      <c r="J29" s="10">
        <f t="shared" si="2"/>
        <v>14.761810559999999</v>
      </c>
      <c r="K29" s="10">
        <f t="shared" si="3"/>
        <v>18.452263200000001</v>
      </c>
      <c r="L29" s="10">
        <f t="shared" si="4"/>
        <v>30.376631039999999</v>
      </c>
      <c r="M29" s="10">
        <f t="shared" si="5"/>
        <v>40.376631039999999</v>
      </c>
      <c r="N29" s="8"/>
      <c r="O29" s="8"/>
    </row>
    <row r="30" spans="1:15" ht="15.75" customHeight="1" x14ac:dyDescent="0.25">
      <c r="A30" s="4" t="s">
        <v>32</v>
      </c>
      <c r="B30" s="3">
        <v>7</v>
      </c>
      <c r="C30" s="3">
        <v>8</v>
      </c>
      <c r="D30" s="3">
        <v>9</v>
      </c>
      <c r="E30" s="3">
        <v>13</v>
      </c>
      <c r="F30" s="3">
        <v>40</v>
      </c>
      <c r="G30" s="3">
        <v>45</v>
      </c>
      <c r="H30" s="4" t="s">
        <v>32</v>
      </c>
      <c r="I30" s="10">
        <f t="shared" si="1"/>
        <v>12.916584239999999</v>
      </c>
      <c r="J30" s="10">
        <f t="shared" si="2"/>
        <v>14.761810559999999</v>
      </c>
      <c r="K30" s="10">
        <f t="shared" si="3"/>
        <v>16.607036879999999</v>
      </c>
      <c r="L30" s="10">
        <f t="shared" si="4"/>
        <v>24.681012720000002</v>
      </c>
      <c r="M30" s="10">
        <f t="shared" si="5"/>
        <v>34.681012719999998</v>
      </c>
      <c r="N30" s="8">
        <v>40</v>
      </c>
      <c r="O30" s="8">
        <v>45</v>
      </c>
    </row>
    <row r="31" spans="1:15" ht="15.75" customHeight="1" x14ac:dyDescent="0.25">
      <c r="A31" s="4" t="s">
        <v>33</v>
      </c>
      <c r="B31" s="3">
        <v>7.2</v>
      </c>
      <c r="C31" s="3">
        <v>8.1999999999999993</v>
      </c>
      <c r="D31" s="3">
        <v>9.1999999999999993</v>
      </c>
      <c r="E31" s="3">
        <v>13.2</v>
      </c>
      <c r="F31" s="3"/>
      <c r="G31" s="3">
        <v>15</v>
      </c>
      <c r="H31" s="4" t="s">
        <v>33</v>
      </c>
      <c r="I31" s="10">
        <f t="shared" si="1"/>
        <v>13.285629503999999</v>
      </c>
      <c r="J31" s="10">
        <f t="shared" si="2"/>
        <v>15.130855823999996</v>
      </c>
      <c r="K31" s="10">
        <f t="shared" si="3"/>
        <v>16.976082143999996</v>
      </c>
      <c r="L31" s="10">
        <f t="shared" si="4"/>
        <v>25.060720607999997</v>
      </c>
      <c r="M31" s="10">
        <f t="shared" si="5"/>
        <v>35.060720607999997</v>
      </c>
      <c r="N31" s="15"/>
      <c r="O31" s="15">
        <v>15</v>
      </c>
    </row>
    <row r="32" spans="1:15" ht="15.75" customHeight="1" x14ac:dyDescent="0.25">
      <c r="A32" s="4" t="s">
        <v>34</v>
      </c>
      <c r="B32" s="3">
        <v>4</v>
      </c>
      <c r="C32" s="3">
        <v>8</v>
      </c>
      <c r="D32" s="3">
        <v>9</v>
      </c>
      <c r="E32" s="3">
        <v>15</v>
      </c>
      <c r="F32" s="3">
        <v>15</v>
      </c>
      <c r="G32" s="3"/>
      <c r="H32" s="4" t="s">
        <v>34</v>
      </c>
      <c r="I32" s="10">
        <f t="shared" si="1"/>
        <v>7.3809052799999995</v>
      </c>
      <c r="J32" s="10">
        <f t="shared" si="2"/>
        <v>14.761810559999999</v>
      </c>
      <c r="K32" s="10">
        <f t="shared" si="3"/>
        <v>16.607036879999999</v>
      </c>
      <c r="L32" s="10">
        <f t="shared" si="4"/>
        <v>28.478091599999999</v>
      </c>
      <c r="M32" s="10">
        <f t="shared" si="5"/>
        <v>38.478091599999999</v>
      </c>
      <c r="N32" s="8">
        <v>15</v>
      </c>
      <c r="O32" s="8"/>
    </row>
    <row r="33" spans="1:15" ht="15.75" customHeight="1" x14ac:dyDescent="0.25">
      <c r="A33" s="4" t="s">
        <v>35</v>
      </c>
      <c r="B33" s="3">
        <v>4</v>
      </c>
      <c r="C33" s="3">
        <v>5</v>
      </c>
      <c r="D33" s="3">
        <v>6</v>
      </c>
      <c r="E33" s="3">
        <v>9</v>
      </c>
      <c r="F33" s="3"/>
      <c r="G33" s="3"/>
      <c r="H33" s="4" t="s">
        <v>35</v>
      </c>
      <c r="I33" s="10">
        <f t="shared" si="1"/>
        <v>7.3809052799999995</v>
      </c>
      <c r="J33" s="10">
        <f t="shared" si="2"/>
        <v>9.2261316000000004</v>
      </c>
      <c r="K33" s="10">
        <f t="shared" si="3"/>
        <v>11.071357919999999</v>
      </c>
      <c r="L33" s="10">
        <f t="shared" si="4"/>
        <v>17.08685496</v>
      </c>
      <c r="M33" s="10">
        <f t="shared" si="5"/>
        <v>27.08685496</v>
      </c>
      <c r="N33" s="8"/>
      <c r="O33" s="8"/>
    </row>
    <row r="34" spans="1:15" ht="15.75" customHeight="1" x14ac:dyDescent="0.25">
      <c r="A34" s="4" t="s">
        <v>36</v>
      </c>
      <c r="B34" s="3">
        <v>6</v>
      </c>
      <c r="C34" s="3">
        <v>10</v>
      </c>
      <c r="D34" s="3">
        <v>11.2</v>
      </c>
      <c r="E34" s="3">
        <v>18</v>
      </c>
      <c r="F34" s="3"/>
      <c r="G34" s="3">
        <v>10</v>
      </c>
      <c r="H34" s="4" t="s">
        <v>36</v>
      </c>
      <c r="I34" s="10">
        <f t="shared" si="1"/>
        <v>11.071357919999999</v>
      </c>
      <c r="J34" s="10">
        <f t="shared" si="2"/>
        <v>18.452263200000001</v>
      </c>
      <c r="K34" s="10">
        <f t="shared" si="3"/>
        <v>20.666534784</v>
      </c>
      <c r="L34" s="10">
        <f t="shared" si="4"/>
        <v>34.17370992</v>
      </c>
      <c r="M34" s="10">
        <f t="shared" si="5"/>
        <v>44.17370992</v>
      </c>
      <c r="N34" s="12"/>
      <c r="O34" s="12">
        <v>10</v>
      </c>
    </row>
    <row r="35" spans="1:15" ht="15.75" customHeight="1" x14ac:dyDescent="0.25">
      <c r="A35" s="4" t="s">
        <v>37</v>
      </c>
      <c r="B35" s="3">
        <v>9</v>
      </c>
      <c r="C35" s="3">
        <v>12.5</v>
      </c>
      <c r="D35" s="3">
        <v>13.5</v>
      </c>
      <c r="E35" s="3">
        <v>22.5</v>
      </c>
      <c r="F35" s="3"/>
      <c r="G35" s="3" t="s">
        <v>42</v>
      </c>
      <c r="H35" s="4" t="s">
        <v>37</v>
      </c>
      <c r="I35" s="10">
        <f t="shared" si="1"/>
        <v>16.607036879999999</v>
      </c>
      <c r="J35" s="10">
        <f t="shared" si="2"/>
        <v>23.065328999999998</v>
      </c>
      <c r="K35" s="10">
        <f t="shared" si="3"/>
        <v>24.910555320000004</v>
      </c>
      <c r="L35" s="10">
        <f t="shared" si="4"/>
        <v>42.717137399999999</v>
      </c>
      <c r="M35" s="10">
        <f t="shared" si="5"/>
        <v>52.717137399999999</v>
      </c>
      <c r="N35" s="8"/>
      <c r="O35" s="8" t="s">
        <v>42</v>
      </c>
    </row>
    <row r="36" spans="1:15" ht="15.75" customHeight="1" x14ac:dyDescent="0.25">
      <c r="A36" s="4" t="s">
        <v>38</v>
      </c>
      <c r="B36" s="3">
        <v>18</v>
      </c>
      <c r="C36" s="3">
        <v>26</v>
      </c>
      <c r="D36" s="3">
        <v>30</v>
      </c>
      <c r="E36" s="3">
        <v>34</v>
      </c>
      <c r="F36" s="3"/>
      <c r="G36" s="3">
        <v>10</v>
      </c>
      <c r="H36" s="4" t="s">
        <v>38</v>
      </c>
      <c r="I36" s="10">
        <f t="shared" si="1"/>
        <v>33.214073759999998</v>
      </c>
      <c r="J36" s="10">
        <f t="shared" si="2"/>
        <v>47.975884319999999</v>
      </c>
      <c r="K36" s="10">
        <f t="shared" si="3"/>
        <v>55.356789600000006</v>
      </c>
      <c r="L36" s="10">
        <f t="shared" si="4"/>
        <v>64.55034096</v>
      </c>
      <c r="M36" s="10">
        <f t="shared" si="5"/>
        <v>74.55034096</v>
      </c>
      <c r="N36" s="8"/>
      <c r="O36" s="8">
        <v>10</v>
      </c>
    </row>
  </sheetData>
  <mergeCells count="2">
    <mergeCell ref="A1:G1"/>
    <mergeCell ref="H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2E68-23AC-486F-9B08-B893CDB524B7}">
  <dimension ref="A1:E14"/>
  <sheetViews>
    <sheetView workbookViewId="0">
      <selection activeCell="E9" sqref="E9"/>
    </sheetView>
  </sheetViews>
  <sheetFormatPr defaultRowHeight="15" x14ac:dyDescent="0.25"/>
  <cols>
    <col min="1" max="1" width="28.7109375" bestFit="1" customWidth="1"/>
  </cols>
  <sheetData>
    <row r="1" spans="1:5" x14ac:dyDescent="0.25">
      <c r="A1" s="4" t="s">
        <v>28</v>
      </c>
      <c r="B1" s="3">
        <v>10</v>
      </c>
      <c r="C1" s="3">
        <v>12</v>
      </c>
      <c r="D1" s="3">
        <v>13.5</v>
      </c>
      <c r="E1" s="3">
        <v>19</v>
      </c>
    </row>
    <row r="2" spans="1:5" x14ac:dyDescent="0.25">
      <c r="A2" t="s">
        <v>50</v>
      </c>
      <c r="B2">
        <v>1.23</v>
      </c>
    </row>
    <row r="3" spans="1:5" x14ac:dyDescent="0.25">
      <c r="A3" t="s">
        <v>51</v>
      </c>
      <c r="B3">
        <v>1.262</v>
      </c>
    </row>
    <row r="4" spans="1:5" x14ac:dyDescent="0.25">
      <c r="A4" t="s">
        <v>52</v>
      </c>
      <c r="B4">
        <v>1.2989999999999999</v>
      </c>
    </row>
    <row r="5" spans="1:5" x14ac:dyDescent="0.25">
      <c r="A5" t="s">
        <v>53</v>
      </c>
      <c r="B5" s="17">
        <v>0.08</v>
      </c>
    </row>
    <row r="6" spans="1:5" x14ac:dyDescent="0.25">
      <c r="A6" t="s">
        <v>54</v>
      </c>
      <c r="B6" s="17">
        <v>0.2</v>
      </c>
    </row>
    <row r="7" spans="1:5" ht="30" x14ac:dyDescent="0.25">
      <c r="B7" s="9" t="s">
        <v>1</v>
      </c>
      <c r="C7" s="9" t="s">
        <v>2</v>
      </c>
      <c r="D7" s="9" t="s">
        <v>3</v>
      </c>
      <c r="E7" s="9" t="s">
        <v>4</v>
      </c>
    </row>
    <row r="8" spans="1:5" x14ac:dyDescent="0.25">
      <c r="A8" s="4" t="s">
        <v>55</v>
      </c>
      <c r="B8" s="3">
        <f>ROUND(B$1*$B$2*$B$3*(1/(1-$B5)),2)</f>
        <v>16.87</v>
      </c>
      <c r="C8" s="3">
        <f t="shared" ref="C8:E9" si="0">ROUND(C$1*$B$2*$B$3*(1/(1-$B5)),2)</f>
        <v>20.25</v>
      </c>
      <c r="D8" s="3">
        <f t="shared" si="0"/>
        <v>22.78</v>
      </c>
      <c r="E8" s="3">
        <f t="shared" si="0"/>
        <v>32.06</v>
      </c>
    </row>
    <row r="9" spans="1:5" x14ac:dyDescent="0.25">
      <c r="A9" s="4" t="s">
        <v>56</v>
      </c>
      <c r="B9" s="3">
        <f>ROUND(B$1*$B$2*$B$3*(1/(1-$B6)),2)</f>
        <v>19.399999999999999</v>
      </c>
      <c r="C9" s="3">
        <f t="shared" si="0"/>
        <v>23.28</v>
      </c>
      <c r="D9" s="3">
        <f t="shared" si="0"/>
        <v>26.19</v>
      </c>
      <c r="E9" s="3">
        <f t="shared" si="0"/>
        <v>36.869999999999997</v>
      </c>
    </row>
    <row r="14" spans="1:5" x14ac:dyDescent="0.25">
      <c r="B14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2D42-F6A9-4C3A-ADBD-D9E9B8B589F0}">
  <dimension ref="A1:O36"/>
  <sheetViews>
    <sheetView tabSelected="1" zoomScale="70" zoomScaleNormal="70" workbookViewId="0">
      <selection activeCell="K35" sqref="K35"/>
    </sheetView>
  </sheetViews>
  <sheetFormatPr defaultRowHeight="15" x14ac:dyDescent="0.25"/>
  <sheetData>
    <row r="1" spans="1:15" x14ac:dyDescent="0.25">
      <c r="A1" s="22" t="s">
        <v>44</v>
      </c>
      <c r="B1" s="22"/>
      <c r="C1" s="22"/>
      <c r="D1" s="22"/>
      <c r="E1" s="22"/>
      <c r="F1" s="22"/>
      <c r="G1" s="22"/>
      <c r="H1" s="21" t="s">
        <v>49</v>
      </c>
      <c r="I1" s="21"/>
      <c r="J1" s="21"/>
      <c r="K1" s="21"/>
      <c r="L1" s="21"/>
      <c r="M1" s="21"/>
      <c r="N1" s="21"/>
      <c r="O1" s="21"/>
    </row>
    <row r="2" spans="1:15" ht="45" x14ac:dyDescent="0.25">
      <c r="A2" s="6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5" t="s">
        <v>5</v>
      </c>
      <c r="G2" s="5" t="s">
        <v>6</v>
      </c>
      <c r="H2" s="6" t="s">
        <v>0</v>
      </c>
      <c r="I2" s="9" t="s">
        <v>1</v>
      </c>
      <c r="J2" s="9" t="s">
        <v>2</v>
      </c>
      <c r="K2" s="9" t="s">
        <v>3</v>
      </c>
      <c r="L2" s="9" t="s">
        <v>4</v>
      </c>
      <c r="M2" s="9" t="s">
        <v>43</v>
      </c>
      <c r="N2" s="7" t="s">
        <v>5</v>
      </c>
      <c r="O2" s="7" t="s">
        <v>6</v>
      </c>
    </row>
    <row r="3" spans="1:15" hidden="1" x14ac:dyDescent="0.25">
      <c r="A3" s="4" t="s">
        <v>7</v>
      </c>
      <c r="B3" s="3">
        <v>5.5</v>
      </c>
      <c r="C3" s="3">
        <v>9.5</v>
      </c>
      <c r="D3" s="3">
        <v>10.5</v>
      </c>
      <c r="E3" s="3">
        <v>16.5</v>
      </c>
      <c r="F3" s="3"/>
      <c r="G3" s="3"/>
      <c r="H3" s="4" t="s">
        <v>7</v>
      </c>
      <c r="I3" s="10">
        <v>8.9881792000000011</v>
      </c>
      <c r="J3" s="10">
        <v>15.525036800000001</v>
      </c>
      <c r="K3" s="10">
        <v>17.1592512</v>
      </c>
      <c r="L3" s="10">
        <v>27.776179200000001</v>
      </c>
      <c r="M3" s="10">
        <f t="shared" ref="M3:M36" si="0">L3+7.5</f>
        <v>35.276179200000001</v>
      </c>
      <c r="N3" s="8"/>
      <c r="O3" s="8"/>
    </row>
    <row r="4" spans="1:15" hidden="1" x14ac:dyDescent="0.25">
      <c r="A4" s="4" t="s">
        <v>8</v>
      </c>
      <c r="B4" s="3">
        <v>5</v>
      </c>
      <c r="C4" s="3">
        <v>7.5</v>
      </c>
      <c r="D4" s="3">
        <v>8</v>
      </c>
      <c r="E4" s="3">
        <v>13</v>
      </c>
      <c r="F4" s="3"/>
      <c r="G4" s="3"/>
      <c r="H4" s="4" t="s">
        <v>8</v>
      </c>
      <c r="I4" s="10">
        <v>8.1710720000000006</v>
      </c>
      <c r="J4" s="10">
        <v>12.256608</v>
      </c>
      <c r="K4" s="10">
        <v>13.073715200000001</v>
      </c>
      <c r="L4" s="10">
        <v>21.884262400000001</v>
      </c>
      <c r="M4" s="10">
        <f t="shared" si="0"/>
        <v>29.384262400000001</v>
      </c>
      <c r="N4" s="8"/>
      <c r="O4" s="8"/>
    </row>
    <row r="5" spans="1:15" ht="45" hidden="1" x14ac:dyDescent="0.25">
      <c r="A5" s="4" t="s">
        <v>9</v>
      </c>
      <c r="B5" s="3">
        <v>13.2</v>
      </c>
      <c r="C5" s="3">
        <v>22.2</v>
      </c>
      <c r="D5" s="3">
        <v>23.5</v>
      </c>
      <c r="E5" s="3">
        <v>43.2</v>
      </c>
      <c r="F5" s="3">
        <v>40</v>
      </c>
      <c r="G5" s="3"/>
      <c r="H5" s="4" t="s">
        <v>9</v>
      </c>
      <c r="I5" s="10">
        <v>21.571630079999998</v>
      </c>
      <c r="J5" s="10">
        <v>36.279559679999998</v>
      </c>
      <c r="K5" s="10">
        <v>38.404038400000005</v>
      </c>
      <c r="L5" s="10">
        <v>72.723087360000008</v>
      </c>
      <c r="M5" s="10">
        <f t="shared" si="0"/>
        <v>80.223087360000008</v>
      </c>
      <c r="N5" s="8"/>
      <c r="O5" s="8"/>
    </row>
    <row r="6" spans="1:15" hidden="1" x14ac:dyDescent="0.25">
      <c r="A6" s="4" t="s">
        <v>10</v>
      </c>
      <c r="B6" s="3">
        <v>10</v>
      </c>
      <c r="C6" s="3">
        <v>14.2</v>
      </c>
      <c r="D6" s="3">
        <v>15.5</v>
      </c>
      <c r="E6" s="3">
        <v>25.2</v>
      </c>
      <c r="F6" s="3"/>
      <c r="G6" s="3"/>
      <c r="H6" s="4" t="s">
        <v>10</v>
      </c>
      <c r="I6" s="10">
        <v>16.342144000000001</v>
      </c>
      <c r="J6" s="10">
        <v>23.20584448</v>
      </c>
      <c r="K6" s="10">
        <v>25.330323200000002</v>
      </c>
      <c r="L6" s="10">
        <v>42.421800960000006</v>
      </c>
      <c r="M6" s="10">
        <f t="shared" si="0"/>
        <v>49.921800960000006</v>
      </c>
      <c r="N6" s="8"/>
      <c r="O6" s="8"/>
    </row>
    <row r="7" spans="1:15" ht="30" hidden="1" x14ac:dyDescent="0.25">
      <c r="A7" s="4" t="s">
        <v>11</v>
      </c>
      <c r="B7" s="3">
        <v>8.5</v>
      </c>
      <c r="C7" s="3">
        <v>13.6</v>
      </c>
      <c r="D7" s="3">
        <v>14.9</v>
      </c>
      <c r="E7" s="3">
        <v>26.2</v>
      </c>
      <c r="F7" s="3"/>
      <c r="G7" s="3">
        <v>10</v>
      </c>
      <c r="H7" s="4" t="s">
        <v>11</v>
      </c>
      <c r="I7" s="10">
        <v>13.890822400000001</v>
      </c>
      <c r="J7" s="10">
        <v>22.22531584</v>
      </c>
      <c r="K7" s="10">
        <v>24.349794560000003</v>
      </c>
      <c r="L7" s="10">
        <v>44.105205760000004</v>
      </c>
      <c r="M7" s="10">
        <f t="shared" si="0"/>
        <v>51.605205760000004</v>
      </c>
      <c r="N7" s="8"/>
      <c r="O7" s="8"/>
    </row>
    <row r="8" spans="1:15" hidden="1" x14ac:dyDescent="0.25">
      <c r="A8" s="4" t="s">
        <v>12</v>
      </c>
      <c r="B8" s="3">
        <v>3.5</v>
      </c>
      <c r="C8" s="3">
        <v>4.5</v>
      </c>
      <c r="D8" s="3">
        <v>5.5</v>
      </c>
      <c r="E8" s="3">
        <v>7.5</v>
      </c>
      <c r="F8" s="3"/>
      <c r="G8" s="3"/>
      <c r="H8" s="4" t="s">
        <v>12</v>
      </c>
      <c r="I8" s="10">
        <v>5.7197504000000006</v>
      </c>
      <c r="J8" s="10">
        <v>7.3539648</v>
      </c>
      <c r="K8" s="10">
        <v>8.9881792000000011</v>
      </c>
      <c r="L8" s="10">
        <v>12.625536</v>
      </c>
      <c r="M8" s="10">
        <f t="shared" si="0"/>
        <v>20.125536</v>
      </c>
      <c r="N8" s="8"/>
      <c r="O8" s="8"/>
    </row>
    <row r="9" spans="1:15" hidden="1" x14ac:dyDescent="0.25">
      <c r="A9" s="4" t="s">
        <v>13</v>
      </c>
      <c r="B9" s="3">
        <v>6</v>
      </c>
      <c r="C9" s="3">
        <v>8</v>
      </c>
      <c r="D9" s="3">
        <v>9</v>
      </c>
      <c r="E9" s="3">
        <v>14</v>
      </c>
      <c r="F9" s="3"/>
      <c r="G9" s="3">
        <v>20</v>
      </c>
      <c r="H9" s="4" t="s">
        <v>13</v>
      </c>
      <c r="I9" s="10">
        <v>9.8052864</v>
      </c>
      <c r="J9" s="10">
        <v>13.073715200000001</v>
      </c>
      <c r="K9" s="10">
        <v>14.7079296</v>
      </c>
      <c r="L9" s="10">
        <v>23.567667200000002</v>
      </c>
      <c r="M9" s="10">
        <f t="shared" si="0"/>
        <v>31.067667200000002</v>
      </c>
      <c r="N9" s="8"/>
      <c r="O9" s="8"/>
    </row>
    <row r="10" spans="1:15" hidden="1" x14ac:dyDescent="0.25">
      <c r="A10" s="4" t="s">
        <v>14</v>
      </c>
      <c r="B10" s="3">
        <v>5</v>
      </c>
      <c r="C10" s="3">
        <v>7.5</v>
      </c>
      <c r="D10" s="3">
        <v>8.1999999999999993</v>
      </c>
      <c r="E10" s="3">
        <v>12.5</v>
      </c>
      <c r="F10" s="3"/>
      <c r="G10" s="3">
        <v>10</v>
      </c>
      <c r="H10" s="4" t="s">
        <v>14</v>
      </c>
      <c r="I10" s="10">
        <v>8.1710720000000006</v>
      </c>
      <c r="J10" s="10">
        <v>12.256608</v>
      </c>
      <c r="K10" s="10">
        <v>13.40055808</v>
      </c>
      <c r="L10" s="10">
        <v>21.042560000000002</v>
      </c>
      <c r="M10" s="10">
        <f t="shared" si="0"/>
        <v>28.542560000000002</v>
      </c>
      <c r="N10" s="8"/>
      <c r="O10" s="8"/>
    </row>
    <row r="11" spans="1:15" hidden="1" x14ac:dyDescent="0.25">
      <c r="A11" s="4" t="s">
        <v>15</v>
      </c>
      <c r="B11" s="3">
        <v>10</v>
      </c>
      <c r="C11" s="3">
        <v>12.5</v>
      </c>
      <c r="D11" s="3">
        <v>13.8</v>
      </c>
      <c r="E11" s="3">
        <v>21.2</v>
      </c>
      <c r="F11" s="3"/>
      <c r="G11" s="3">
        <v>30</v>
      </c>
      <c r="H11" s="4" t="s">
        <v>15</v>
      </c>
      <c r="I11" s="10">
        <v>16.342144000000001</v>
      </c>
      <c r="J11" s="10">
        <v>20.427680000000002</v>
      </c>
      <c r="K11" s="10">
        <v>22.552158720000001</v>
      </c>
      <c r="L11" s="10">
        <v>35.688181759999999</v>
      </c>
      <c r="M11" s="10">
        <f t="shared" si="0"/>
        <v>43.188181759999999</v>
      </c>
      <c r="N11" s="8"/>
      <c r="O11" s="8"/>
    </row>
    <row r="12" spans="1:15" hidden="1" x14ac:dyDescent="0.25">
      <c r="A12" s="4" t="s">
        <v>16</v>
      </c>
      <c r="B12" s="3">
        <v>7</v>
      </c>
      <c r="C12" s="3">
        <v>11.6</v>
      </c>
      <c r="D12" s="3">
        <v>12.2</v>
      </c>
      <c r="E12" s="3">
        <v>21.2</v>
      </c>
      <c r="F12" s="3"/>
      <c r="G12" s="3">
        <v>10</v>
      </c>
      <c r="H12" s="4" t="s">
        <v>16</v>
      </c>
      <c r="I12" s="10">
        <v>11.439500800000001</v>
      </c>
      <c r="J12" s="10">
        <v>18.956887040000002</v>
      </c>
      <c r="K12" s="10">
        <v>19.937415680000001</v>
      </c>
      <c r="L12" s="10">
        <v>35.688181759999999</v>
      </c>
      <c r="M12" s="10">
        <f t="shared" si="0"/>
        <v>43.188181759999999</v>
      </c>
      <c r="N12" s="8"/>
      <c r="O12" s="8"/>
    </row>
    <row r="13" spans="1:15" ht="30" hidden="1" x14ac:dyDescent="0.25">
      <c r="A13" s="4" t="s">
        <v>17</v>
      </c>
      <c r="B13" s="3">
        <v>20</v>
      </c>
      <c r="C13" s="3">
        <v>27</v>
      </c>
      <c r="D13" s="3">
        <v>30</v>
      </c>
      <c r="E13" s="3">
        <v>34</v>
      </c>
      <c r="F13" s="3">
        <v>40</v>
      </c>
      <c r="G13" s="3">
        <v>10</v>
      </c>
      <c r="H13" s="4" t="s">
        <v>17</v>
      </c>
      <c r="I13" s="10">
        <v>32.684288000000002</v>
      </c>
      <c r="J13" s="10">
        <v>44.1237888</v>
      </c>
      <c r="K13" s="10">
        <v>49.026432</v>
      </c>
      <c r="L13" s="10">
        <v>57.235763200000008</v>
      </c>
      <c r="M13" s="10">
        <f t="shared" si="0"/>
        <v>64.735763200000008</v>
      </c>
      <c r="N13" s="8"/>
      <c r="O13" s="8"/>
    </row>
    <row r="14" spans="1:15" hidden="1" x14ac:dyDescent="0.25">
      <c r="A14" s="4" t="s">
        <v>18</v>
      </c>
      <c r="B14" s="3">
        <v>10</v>
      </c>
      <c r="C14" s="3">
        <v>15</v>
      </c>
      <c r="D14" s="3">
        <v>17</v>
      </c>
      <c r="E14" s="3">
        <v>28</v>
      </c>
      <c r="F14" s="3"/>
      <c r="G14" s="3">
        <v>11</v>
      </c>
      <c r="H14" s="4" t="s">
        <v>18</v>
      </c>
      <c r="I14" s="10">
        <v>16.342144000000001</v>
      </c>
      <c r="J14" s="10">
        <v>24.513216</v>
      </c>
      <c r="K14" s="10">
        <v>27.781644800000002</v>
      </c>
      <c r="L14" s="10">
        <v>47.135334400000005</v>
      </c>
      <c r="M14" s="10">
        <f t="shared" si="0"/>
        <v>54.635334400000005</v>
      </c>
      <c r="N14" s="8"/>
      <c r="O14" s="8"/>
    </row>
    <row r="15" spans="1:15" ht="30" hidden="1" x14ac:dyDescent="0.25">
      <c r="A15" s="4" t="s">
        <v>19</v>
      </c>
      <c r="B15" s="3">
        <v>8.1999999999999993</v>
      </c>
      <c r="C15" s="3">
        <v>14.2</v>
      </c>
      <c r="D15" s="3">
        <v>15.5</v>
      </c>
      <c r="E15" s="3">
        <v>28</v>
      </c>
      <c r="F15" s="3"/>
      <c r="G15" s="3">
        <v>15</v>
      </c>
      <c r="H15" s="4" t="s">
        <v>19</v>
      </c>
      <c r="I15" s="10">
        <v>13.40055808</v>
      </c>
      <c r="J15" s="10">
        <v>23.20584448</v>
      </c>
      <c r="K15" s="10">
        <v>25.330323200000002</v>
      </c>
      <c r="L15" s="10">
        <v>47.135334400000005</v>
      </c>
      <c r="M15" s="10">
        <f t="shared" si="0"/>
        <v>54.635334400000005</v>
      </c>
      <c r="N15" s="8"/>
      <c r="O15" s="8"/>
    </row>
    <row r="16" spans="1:15" hidden="1" x14ac:dyDescent="0.25">
      <c r="A16" s="4" t="s">
        <v>39</v>
      </c>
      <c r="B16" s="3">
        <v>6</v>
      </c>
      <c r="C16" s="3">
        <v>8</v>
      </c>
      <c r="D16" s="3">
        <v>9</v>
      </c>
      <c r="E16" s="3">
        <v>14</v>
      </c>
      <c r="F16" s="3"/>
      <c r="G16" s="3">
        <v>10</v>
      </c>
      <c r="H16" s="4" t="s">
        <v>39</v>
      </c>
      <c r="I16" s="10">
        <v>9.8052864</v>
      </c>
      <c r="J16" s="10">
        <v>13.073715200000001</v>
      </c>
      <c r="K16" s="10">
        <v>14.7079296</v>
      </c>
      <c r="L16" s="10">
        <v>23.567667200000002</v>
      </c>
      <c r="M16" s="10">
        <f t="shared" si="0"/>
        <v>31.067667200000002</v>
      </c>
      <c r="N16" s="8"/>
      <c r="O16" s="8"/>
    </row>
    <row r="17" spans="1:15" hidden="1" x14ac:dyDescent="0.25">
      <c r="A17" s="4" t="s">
        <v>40</v>
      </c>
      <c r="B17" s="3">
        <v>6</v>
      </c>
      <c r="C17" s="3">
        <v>9</v>
      </c>
      <c r="D17" s="3">
        <v>10</v>
      </c>
      <c r="E17" s="3">
        <v>17</v>
      </c>
      <c r="F17" s="3"/>
      <c r="G17" s="3"/>
      <c r="H17" s="4" t="s">
        <v>40</v>
      </c>
      <c r="I17" s="10">
        <v>9.8052864</v>
      </c>
      <c r="J17" s="10">
        <v>14.7079296</v>
      </c>
      <c r="K17" s="10">
        <v>16.342144000000001</v>
      </c>
      <c r="L17" s="10">
        <v>28.617881600000004</v>
      </c>
      <c r="M17" s="10">
        <f t="shared" si="0"/>
        <v>36.117881600000004</v>
      </c>
      <c r="N17" s="8"/>
      <c r="O17" s="8"/>
    </row>
    <row r="18" spans="1:15" hidden="1" x14ac:dyDescent="0.25">
      <c r="A18" s="4" t="s">
        <v>20</v>
      </c>
      <c r="B18" s="3">
        <v>18</v>
      </c>
      <c r="C18" s="3">
        <v>26</v>
      </c>
      <c r="D18" s="3">
        <v>30</v>
      </c>
      <c r="E18" s="3">
        <v>34</v>
      </c>
      <c r="F18" s="3">
        <v>40</v>
      </c>
      <c r="G18" s="3">
        <v>10</v>
      </c>
      <c r="H18" s="4" t="s">
        <v>20</v>
      </c>
      <c r="I18" s="10">
        <v>29.4158592</v>
      </c>
      <c r="J18" s="10">
        <v>42.489574400000002</v>
      </c>
      <c r="K18" s="10">
        <v>49.026432</v>
      </c>
      <c r="L18" s="10">
        <v>57.235763200000008</v>
      </c>
      <c r="M18" s="10">
        <f t="shared" si="0"/>
        <v>64.735763200000008</v>
      </c>
      <c r="N18" s="8"/>
      <c r="O18" s="8"/>
    </row>
    <row r="19" spans="1:15" ht="30" hidden="1" x14ac:dyDescent="0.25">
      <c r="A19" s="4" t="s">
        <v>21</v>
      </c>
      <c r="B19" s="3">
        <v>18</v>
      </c>
      <c r="C19" s="3">
        <v>26</v>
      </c>
      <c r="D19" s="3">
        <v>30</v>
      </c>
      <c r="E19" s="3">
        <v>34</v>
      </c>
      <c r="F19" s="3">
        <v>40</v>
      </c>
      <c r="G19" s="3">
        <v>10</v>
      </c>
      <c r="H19" s="4" t="s">
        <v>21</v>
      </c>
      <c r="I19" s="10">
        <v>29.4158592</v>
      </c>
      <c r="J19" s="10">
        <v>42.489574400000002</v>
      </c>
      <c r="K19" s="10">
        <v>49.026432</v>
      </c>
      <c r="L19" s="10">
        <v>57.235763200000008</v>
      </c>
      <c r="M19" s="10">
        <f t="shared" si="0"/>
        <v>64.735763200000008</v>
      </c>
      <c r="N19" s="8"/>
      <c r="O19" s="8"/>
    </row>
    <row r="20" spans="1:15" hidden="1" x14ac:dyDescent="0.25">
      <c r="A20" s="4" t="s">
        <v>22</v>
      </c>
      <c r="B20" s="3">
        <v>4</v>
      </c>
      <c r="C20" s="3">
        <v>6</v>
      </c>
      <c r="D20" s="3">
        <v>7</v>
      </c>
      <c r="E20" s="3">
        <v>10</v>
      </c>
      <c r="F20" s="3"/>
      <c r="G20" s="3"/>
      <c r="H20" s="4" t="s">
        <v>22</v>
      </c>
      <c r="I20" s="10">
        <v>6.5368576000000003</v>
      </c>
      <c r="J20" s="10">
        <v>9.8052864</v>
      </c>
      <c r="K20" s="10">
        <v>11.439500800000001</v>
      </c>
      <c r="L20" s="10">
        <v>16.834048000000003</v>
      </c>
      <c r="M20" s="10">
        <f t="shared" si="0"/>
        <v>24.334048000000003</v>
      </c>
      <c r="N20" s="8"/>
      <c r="O20" s="8"/>
    </row>
    <row r="21" spans="1:15" ht="30" hidden="1" x14ac:dyDescent="0.25">
      <c r="A21" s="4" t="s">
        <v>23</v>
      </c>
      <c r="B21" s="3">
        <v>6</v>
      </c>
      <c r="C21" s="3">
        <v>8</v>
      </c>
      <c r="D21" s="3">
        <v>9</v>
      </c>
      <c r="E21" s="3">
        <v>13</v>
      </c>
      <c r="F21" s="3"/>
      <c r="G21" s="3"/>
      <c r="H21" s="4" t="s">
        <v>23</v>
      </c>
      <c r="I21" s="10">
        <v>9.8052864</v>
      </c>
      <c r="J21" s="10">
        <v>13.073715200000001</v>
      </c>
      <c r="K21" s="10">
        <v>14.7079296</v>
      </c>
      <c r="L21" s="10">
        <v>21.884262400000001</v>
      </c>
      <c r="M21" s="10">
        <f t="shared" si="0"/>
        <v>29.384262400000001</v>
      </c>
      <c r="N21" s="8"/>
      <c r="O21" s="8"/>
    </row>
    <row r="22" spans="1:15" hidden="1" x14ac:dyDescent="0.25">
      <c r="A22" s="4" t="s">
        <v>24</v>
      </c>
      <c r="B22" s="3">
        <v>5</v>
      </c>
      <c r="C22" s="3">
        <v>7</v>
      </c>
      <c r="D22" s="3">
        <v>8</v>
      </c>
      <c r="E22" s="3">
        <v>11</v>
      </c>
      <c r="F22" s="3"/>
      <c r="G22" s="3"/>
      <c r="H22" s="4" t="s">
        <v>24</v>
      </c>
      <c r="I22" s="10">
        <v>8.1710720000000006</v>
      </c>
      <c r="J22" s="10">
        <v>11.439500800000001</v>
      </c>
      <c r="K22" s="10">
        <v>13.073715200000001</v>
      </c>
      <c r="L22" s="10">
        <v>18.517452800000001</v>
      </c>
      <c r="M22" s="10">
        <f t="shared" si="0"/>
        <v>26.017452800000001</v>
      </c>
      <c r="N22" s="8"/>
      <c r="O22" s="8"/>
    </row>
    <row r="23" spans="1:15" hidden="1" x14ac:dyDescent="0.25">
      <c r="A23" s="4" t="s">
        <v>25</v>
      </c>
      <c r="B23" s="3">
        <v>5</v>
      </c>
      <c r="C23" s="3">
        <v>6.5</v>
      </c>
      <c r="D23" s="3">
        <v>7.5</v>
      </c>
      <c r="E23" s="3">
        <v>11.8</v>
      </c>
      <c r="F23" s="3"/>
      <c r="G23" s="3" t="s">
        <v>41</v>
      </c>
      <c r="H23" s="4" t="s">
        <v>25</v>
      </c>
      <c r="I23" s="10">
        <v>8.1710720000000006</v>
      </c>
      <c r="J23" s="10">
        <v>10.622393600000001</v>
      </c>
      <c r="K23" s="10">
        <v>12.256608</v>
      </c>
      <c r="L23" s="10">
        <v>19.864176640000004</v>
      </c>
      <c r="M23" s="10">
        <f t="shared" si="0"/>
        <v>27.364176640000004</v>
      </c>
      <c r="N23" s="8"/>
      <c r="O23" s="8"/>
    </row>
    <row r="24" spans="1:15" ht="30" hidden="1" x14ac:dyDescent="0.25">
      <c r="A24" s="4" t="s">
        <v>26</v>
      </c>
      <c r="B24" s="3">
        <v>11</v>
      </c>
      <c r="C24" s="3">
        <v>17</v>
      </c>
      <c r="D24" s="3">
        <v>19</v>
      </c>
      <c r="E24" s="3">
        <v>31</v>
      </c>
      <c r="F24" s="3">
        <v>40</v>
      </c>
      <c r="G24" s="3">
        <v>60</v>
      </c>
      <c r="H24" s="4" t="s">
        <v>26</v>
      </c>
      <c r="I24" s="10">
        <v>17.976358400000002</v>
      </c>
      <c r="J24" s="10">
        <v>27.781644800000002</v>
      </c>
      <c r="K24" s="10">
        <v>31.050073600000001</v>
      </c>
      <c r="L24" s="10">
        <v>52.185548800000007</v>
      </c>
      <c r="M24" s="10">
        <f t="shared" si="0"/>
        <v>59.685548800000007</v>
      </c>
      <c r="N24" s="8"/>
      <c r="O24" s="8"/>
    </row>
    <row r="25" spans="1:15" ht="30" hidden="1" x14ac:dyDescent="0.25">
      <c r="A25" s="4" t="s">
        <v>27</v>
      </c>
      <c r="B25" s="3">
        <v>7</v>
      </c>
      <c r="C25" s="3">
        <v>12</v>
      </c>
      <c r="D25" s="3">
        <v>13.5</v>
      </c>
      <c r="E25" s="3">
        <v>25</v>
      </c>
      <c r="F25" s="3"/>
      <c r="G25" s="3">
        <v>20</v>
      </c>
      <c r="H25" s="4" t="s">
        <v>27</v>
      </c>
      <c r="I25" s="10">
        <v>11.439500800000001</v>
      </c>
      <c r="J25" s="10">
        <v>19.6105728</v>
      </c>
      <c r="K25" s="10">
        <v>22.0618944</v>
      </c>
      <c r="L25" s="10">
        <v>42.085120000000003</v>
      </c>
      <c r="M25" s="10">
        <f t="shared" si="0"/>
        <v>49.585120000000003</v>
      </c>
      <c r="N25" s="8"/>
      <c r="O25" s="8"/>
    </row>
    <row r="26" spans="1:15" hidden="1" x14ac:dyDescent="0.25">
      <c r="A26" s="4" t="s">
        <v>28</v>
      </c>
      <c r="B26" s="3">
        <v>10</v>
      </c>
      <c r="C26" s="3">
        <v>12</v>
      </c>
      <c r="D26" s="3">
        <v>13.5</v>
      </c>
      <c r="E26" s="3">
        <v>19</v>
      </c>
      <c r="F26" s="3"/>
      <c r="G26" s="3"/>
      <c r="H26" s="4" t="s">
        <v>28</v>
      </c>
      <c r="I26" s="10">
        <v>16.342144000000001</v>
      </c>
      <c r="J26" s="10">
        <v>19.6105728</v>
      </c>
      <c r="K26" s="10">
        <v>22.0618944</v>
      </c>
      <c r="L26" s="10">
        <v>31.984691200000004</v>
      </c>
      <c r="M26" s="10">
        <f t="shared" si="0"/>
        <v>39.4846912</v>
      </c>
      <c r="N26" s="8"/>
      <c r="O26" s="8"/>
    </row>
    <row r="27" spans="1:15" hidden="1" x14ac:dyDescent="0.25">
      <c r="A27" s="4" t="s">
        <v>29</v>
      </c>
      <c r="B27" s="3">
        <v>14</v>
      </c>
      <c r="C27" s="3">
        <v>23</v>
      </c>
      <c r="D27" s="3">
        <v>25</v>
      </c>
      <c r="E27" s="3">
        <v>43</v>
      </c>
      <c r="F27" s="3">
        <v>40</v>
      </c>
      <c r="G27" s="3"/>
      <c r="H27" s="4" t="s">
        <v>29</v>
      </c>
      <c r="I27" s="10">
        <v>22.879001600000002</v>
      </c>
      <c r="J27" s="10">
        <v>37.586931200000002</v>
      </c>
      <c r="K27" s="10">
        <v>40.855360000000005</v>
      </c>
      <c r="L27" s="10">
        <v>72.386406400000013</v>
      </c>
      <c r="M27" s="10">
        <f t="shared" si="0"/>
        <v>79.886406400000013</v>
      </c>
      <c r="N27" s="8"/>
      <c r="O27" s="8"/>
    </row>
    <row r="28" spans="1:15" hidden="1" x14ac:dyDescent="0.25">
      <c r="A28" s="4" t="s">
        <v>30</v>
      </c>
      <c r="B28" s="3">
        <v>4</v>
      </c>
      <c r="C28" s="3">
        <v>5</v>
      </c>
      <c r="D28" s="3">
        <v>6</v>
      </c>
      <c r="E28" s="3">
        <v>9</v>
      </c>
      <c r="F28" s="3"/>
      <c r="G28" s="3"/>
      <c r="H28" s="4" t="s">
        <v>30</v>
      </c>
      <c r="I28" s="10">
        <v>6.5368576000000003</v>
      </c>
      <c r="J28" s="10">
        <v>8.1710720000000006</v>
      </c>
      <c r="K28" s="10">
        <v>9.8052864</v>
      </c>
      <c r="L28" s="10">
        <v>15.150643200000001</v>
      </c>
      <c r="M28" s="10">
        <f t="shared" si="0"/>
        <v>22.650643200000001</v>
      </c>
      <c r="N28" s="8"/>
      <c r="O28" s="8"/>
    </row>
    <row r="29" spans="1:15" hidden="1" x14ac:dyDescent="0.25">
      <c r="A29" s="4" t="s">
        <v>31</v>
      </c>
      <c r="B29" s="3">
        <v>5</v>
      </c>
      <c r="C29" s="3">
        <v>8</v>
      </c>
      <c r="D29" s="3">
        <v>10</v>
      </c>
      <c r="E29" s="3">
        <v>16</v>
      </c>
      <c r="F29" s="3"/>
      <c r="G29" s="3"/>
      <c r="H29" s="4" t="s">
        <v>31</v>
      </c>
      <c r="I29" s="10">
        <v>8.1710720000000006</v>
      </c>
      <c r="J29" s="10">
        <v>13.073715200000001</v>
      </c>
      <c r="K29" s="10">
        <v>16.342144000000001</v>
      </c>
      <c r="L29" s="10">
        <v>26.934476800000002</v>
      </c>
      <c r="M29" s="10">
        <f t="shared" si="0"/>
        <v>34.434476799999999</v>
      </c>
      <c r="N29" s="8"/>
      <c r="O29" s="8"/>
    </row>
    <row r="30" spans="1:15" ht="30" hidden="1" x14ac:dyDescent="0.25">
      <c r="A30" s="4" t="s">
        <v>32</v>
      </c>
      <c r="B30" s="3">
        <v>7</v>
      </c>
      <c r="C30" s="3">
        <v>8</v>
      </c>
      <c r="D30" s="3">
        <v>9</v>
      </c>
      <c r="E30" s="3">
        <v>13</v>
      </c>
      <c r="F30" s="3">
        <v>40</v>
      </c>
      <c r="G30" s="3">
        <v>45</v>
      </c>
      <c r="H30" s="4" t="s">
        <v>32</v>
      </c>
      <c r="I30" s="10">
        <v>11.439500800000001</v>
      </c>
      <c r="J30" s="10">
        <v>13.073715200000001</v>
      </c>
      <c r="K30" s="10">
        <v>14.7079296</v>
      </c>
      <c r="L30" s="10">
        <v>21.884262400000001</v>
      </c>
      <c r="M30" s="10">
        <f t="shared" si="0"/>
        <v>29.384262400000001</v>
      </c>
      <c r="N30" s="8"/>
      <c r="O30" s="8"/>
    </row>
    <row r="31" spans="1:15" hidden="1" x14ac:dyDescent="0.25">
      <c r="A31" s="4" t="s">
        <v>33</v>
      </c>
      <c r="B31" s="3">
        <v>7.2</v>
      </c>
      <c r="C31" s="3">
        <v>8.1999999999999993</v>
      </c>
      <c r="D31" s="3">
        <v>9.1999999999999993</v>
      </c>
      <c r="E31" s="3">
        <v>13.2</v>
      </c>
      <c r="F31" s="3"/>
      <c r="G31" s="3">
        <v>15</v>
      </c>
      <c r="H31" s="4" t="s">
        <v>33</v>
      </c>
      <c r="I31" s="10">
        <v>11.76634368</v>
      </c>
      <c r="J31" s="10">
        <v>13.40055808</v>
      </c>
      <c r="K31" s="10">
        <v>15.034772479999999</v>
      </c>
      <c r="L31" s="10">
        <v>22.22094336</v>
      </c>
      <c r="M31" s="10">
        <f t="shared" si="0"/>
        <v>29.72094336</v>
      </c>
      <c r="N31" s="15"/>
      <c r="O31" s="15"/>
    </row>
    <row r="32" spans="1:15" hidden="1" x14ac:dyDescent="0.25">
      <c r="A32" s="4" t="s">
        <v>34</v>
      </c>
      <c r="B32" s="3">
        <v>4</v>
      </c>
      <c r="C32" s="3">
        <v>8</v>
      </c>
      <c r="D32" s="3">
        <v>9</v>
      </c>
      <c r="E32" s="3">
        <v>15</v>
      </c>
      <c r="F32" s="3">
        <v>15</v>
      </c>
      <c r="G32" s="3"/>
      <c r="H32" s="4" t="s">
        <v>34</v>
      </c>
      <c r="I32" s="10">
        <v>6.5368576000000003</v>
      </c>
      <c r="J32" s="10">
        <v>13.073715200000001</v>
      </c>
      <c r="K32" s="10">
        <v>14.7079296</v>
      </c>
      <c r="L32" s="10">
        <v>25.251072000000001</v>
      </c>
      <c r="M32" s="10">
        <f t="shared" si="0"/>
        <v>32.751072000000001</v>
      </c>
      <c r="N32" s="8"/>
      <c r="O32" s="8"/>
    </row>
    <row r="33" spans="1:15" hidden="1" x14ac:dyDescent="0.25">
      <c r="A33" s="4" t="s">
        <v>35</v>
      </c>
      <c r="B33" s="3">
        <v>4</v>
      </c>
      <c r="C33" s="3">
        <v>5</v>
      </c>
      <c r="D33" s="3">
        <v>6</v>
      </c>
      <c r="E33" s="3">
        <v>9</v>
      </c>
      <c r="F33" s="3"/>
      <c r="G33" s="3"/>
      <c r="H33" s="4" t="s">
        <v>35</v>
      </c>
      <c r="I33" s="10">
        <v>6.5368576000000003</v>
      </c>
      <c r="J33" s="10">
        <v>8.1710720000000006</v>
      </c>
      <c r="K33" s="10">
        <v>9.8052864</v>
      </c>
      <c r="L33" s="10">
        <v>15.150643200000001</v>
      </c>
      <c r="M33" s="10">
        <f t="shared" si="0"/>
        <v>22.650643200000001</v>
      </c>
      <c r="N33" s="8"/>
      <c r="O33" s="8"/>
    </row>
    <row r="34" spans="1:15" ht="60" hidden="1" x14ac:dyDescent="0.25">
      <c r="A34" s="4" t="s">
        <v>36</v>
      </c>
      <c r="B34" s="3">
        <v>6</v>
      </c>
      <c r="C34" s="3">
        <v>10</v>
      </c>
      <c r="D34" s="3">
        <v>11.2</v>
      </c>
      <c r="E34" s="3">
        <v>18</v>
      </c>
      <c r="F34" s="3"/>
      <c r="G34" s="3">
        <v>10</v>
      </c>
      <c r="H34" s="4" t="s">
        <v>36</v>
      </c>
      <c r="I34" s="10">
        <v>9.8052864</v>
      </c>
      <c r="J34" s="10">
        <v>16.342144000000001</v>
      </c>
      <c r="K34" s="10">
        <v>18.30320128</v>
      </c>
      <c r="L34" s="10">
        <v>30.301286400000002</v>
      </c>
      <c r="M34" s="10">
        <f t="shared" si="0"/>
        <v>37.801286400000002</v>
      </c>
      <c r="N34" s="12"/>
      <c r="O34" s="12"/>
    </row>
    <row r="35" spans="1:15" x14ac:dyDescent="0.25">
      <c r="A35" s="4" t="s">
        <v>37</v>
      </c>
      <c r="B35" s="3">
        <v>9</v>
      </c>
      <c r="C35" s="3">
        <v>12.5</v>
      </c>
      <c r="D35" s="3">
        <v>13.5</v>
      </c>
      <c r="E35" s="3">
        <v>22.5</v>
      </c>
      <c r="F35" s="3"/>
      <c r="G35" s="3" t="s">
        <v>42</v>
      </c>
      <c r="H35" s="4" t="s">
        <v>37</v>
      </c>
      <c r="I35" s="10">
        <f>B35*1.29</f>
        <v>11.61</v>
      </c>
      <c r="J35" s="10">
        <v>20.427680000000002</v>
      </c>
      <c r="K35" s="10">
        <v>22.0618944</v>
      </c>
      <c r="L35" s="10">
        <v>37.876608000000004</v>
      </c>
      <c r="M35" s="10">
        <f t="shared" si="0"/>
        <v>45.376608000000004</v>
      </c>
      <c r="N35" s="8"/>
      <c r="O35" s="8"/>
    </row>
    <row r="36" spans="1:15" ht="30" x14ac:dyDescent="0.25">
      <c r="A36" s="4" t="s">
        <v>38</v>
      </c>
      <c r="B36" s="3">
        <v>18</v>
      </c>
      <c r="C36" s="3">
        <v>26</v>
      </c>
      <c r="D36" s="3">
        <v>30</v>
      </c>
      <c r="E36" s="3">
        <v>34</v>
      </c>
      <c r="F36" s="3"/>
      <c r="G36" s="3">
        <v>10</v>
      </c>
      <c r="H36" s="4" t="s">
        <v>38</v>
      </c>
      <c r="I36" s="10">
        <v>29.4158592</v>
      </c>
      <c r="J36" s="10">
        <v>42.489574400000002</v>
      </c>
      <c r="K36" s="10">
        <v>49.026432</v>
      </c>
      <c r="L36" s="10">
        <v>57.235763200000008</v>
      </c>
      <c r="M36" s="10">
        <f t="shared" si="0"/>
        <v>64.735763200000008</v>
      </c>
      <c r="N36" s="8"/>
      <c r="O36" s="8"/>
    </row>
  </sheetData>
  <mergeCells count="2">
    <mergeCell ref="A1:G1"/>
    <mergeCell ref="H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23C2-CAF5-4E6C-B43B-7230D9E9DD07}">
  <dimension ref="A1:K3"/>
  <sheetViews>
    <sheetView workbookViewId="0">
      <selection activeCell="K3" sqref="K3"/>
    </sheetView>
  </sheetViews>
  <sheetFormatPr defaultRowHeight="15" x14ac:dyDescent="0.25"/>
  <cols>
    <col min="7" max="10" width="9.28515625" bestFit="1" customWidth="1"/>
    <col min="11" max="11" width="9.85546875" bestFit="1" customWidth="1"/>
  </cols>
  <sheetData>
    <row r="1" spans="1:11" x14ac:dyDescent="0.25">
      <c r="A1" s="22" t="s">
        <v>44</v>
      </c>
      <c r="B1" s="22"/>
      <c r="C1" s="22"/>
      <c r="D1" s="22"/>
      <c r="E1" s="22"/>
      <c r="F1" s="21" t="s">
        <v>61</v>
      </c>
      <c r="G1" s="21"/>
      <c r="H1" s="21"/>
      <c r="I1" s="21"/>
      <c r="J1" s="21"/>
      <c r="K1" s="21"/>
    </row>
    <row r="2" spans="1:11" ht="45" x14ac:dyDescent="0.25">
      <c r="A2" s="6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6" t="s">
        <v>0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43</v>
      </c>
    </row>
    <row r="3" spans="1:11" x14ac:dyDescent="0.25">
      <c r="A3" s="4" t="s">
        <v>12</v>
      </c>
      <c r="B3" s="3">
        <v>3.5</v>
      </c>
      <c r="C3" s="3">
        <v>4.5</v>
      </c>
      <c r="D3" s="3">
        <v>5.5</v>
      </c>
      <c r="E3" s="3">
        <v>7.5</v>
      </c>
      <c r="F3" s="4" t="s">
        <v>12</v>
      </c>
      <c r="G3" s="20">
        <v>19.34</v>
      </c>
      <c r="H3" s="20">
        <v>24.87</v>
      </c>
      <c r="I3" s="20">
        <v>30.39</v>
      </c>
      <c r="J3" s="20">
        <v>42.8</v>
      </c>
      <c r="K3" s="20">
        <v>180</v>
      </c>
    </row>
  </sheetData>
  <mergeCells count="2">
    <mergeCell ref="A1:E1"/>
    <mergeCell ref="F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90B3-4CC1-4A72-B477-F90E3B80859E}">
  <dimension ref="A1:M35"/>
  <sheetViews>
    <sheetView workbookViewId="0">
      <selection activeCell="M2" sqref="M2:M35"/>
    </sheetView>
  </sheetViews>
  <sheetFormatPr defaultRowHeight="15" x14ac:dyDescent="0.25"/>
  <cols>
    <col min="1" max="1" width="12.7109375" style="1" customWidth="1"/>
    <col min="2" max="7" width="9.140625" style="2"/>
  </cols>
  <sheetData>
    <row r="1" spans="1:13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13" x14ac:dyDescent="0.25">
      <c r="A2" s="1" t="s">
        <v>7</v>
      </c>
      <c r="B2" s="2">
        <v>5.5</v>
      </c>
      <c r="C2" s="2">
        <v>9.5</v>
      </c>
      <c r="D2" s="2">
        <v>10.5</v>
      </c>
      <c r="E2" s="2">
        <v>16.5</v>
      </c>
      <c r="M2">
        <f>ROUND(C2*6.15,0)</f>
        <v>58</v>
      </c>
    </row>
    <row r="3" spans="1:13" x14ac:dyDescent="0.25">
      <c r="A3" s="1" t="s">
        <v>8</v>
      </c>
      <c r="B3" s="2">
        <v>5</v>
      </c>
      <c r="C3" s="2">
        <v>7.5</v>
      </c>
      <c r="D3" s="2">
        <v>8</v>
      </c>
      <c r="E3" s="2">
        <v>13</v>
      </c>
      <c r="M3">
        <f t="shared" ref="M3:M35" si="0">ROUND(C3*6.15,0)</f>
        <v>46</v>
      </c>
    </row>
    <row r="4" spans="1:13" ht="30" x14ac:dyDescent="0.25">
      <c r="A4" s="1" t="s">
        <v>9</v>
      </c>
      <c r="B4" s="2">
        <v>13.2</v>
      </c>
      <c r="C4" s="2">
        <v>22.2</v>
      </c>
      <c r="D4" s="2">
        <v>23.5</v>
      </c>
      <c r="E4" s="2">
        <v>43.2</v>
      </c>
      <c r="F4" s="2">
        <v>40</v>
      </c>
      <c r="M4">
        <f t="shared" si="0"/>
        <v>137</v>
      </c>
    </row>
    <row r="5" spans="1:13" x14ac:dyDescent="0.25">
      <c r="A5" s="1" t="s">
        <v>10</v>
      </c>
      <c r="B5" s="2">
        <v>10</v>
      </c>
      <c r="C5" s="2">
        <v>14.2</v>
      </c>
      <c r="D5" s="2">
        <v>15.5</v>
      </c>
      <c r="E5" s="2">
        <v>25.2</v>
      </c>
      <c r="M5">
        <f t="shared" si="0"/>
        <v>87</v>
      </c>
    </row>
    <row r="6" spans="1:13" x14ac:dyDescent="0.25">
      <c r="A6" s="1" t="s">
        <v>11</v>
      </c>
      <c r="B6" s="2">
        <v>8.5</v>
      </c>
      <c r="C6" s="2">
        <v>13.6</v>
      </c>
      <c r="D6" s="2">
        <v>14.9</v>
      </c>
      <c r="E6" s="2">
        <v>26.2</v>
      </c>
      <c r="G6" s="2">
        <v>10</v>
      </c>
      <c r="M6">
        <f t="shared" si="0"/>
        <v>84</v>
      </c>
    </row>
    <row r="7" spans="1:13" x14ac:dyDescent="0.25">
      <c r="A7" s="1" t="s">
        <v>12</v>
      </c>
      <c r="B7" s="2">
        <v>3.5</v>
      </c>
      <c r="C7" s="2">
        <v>4.5</v>
      </c>
      <c r="D7" s="2">
        <v>5.5</v>
      </c>
      <c r="E7" s="2">
        <v>7.5</v>
      </c>
      <c r="M7">
        <f t="shared" si="0"/>
        <v>28</v>
      </c>
    </row>
    <row r="8" spans="1:13" x14ac:dyDescent="0.25">
      <c r="A8" s="1" t="s">
        <v>13</v>
      </c>
      <c r="B8" s="2">
        <v>6</v>
      </c>
      <c r="C8" s="2">
        <v>8</v>
      </c>
      <c r="D8" s="2">
        <v>9</v>
      </c>
      <c r="E8" s="2">
        <v>14</v>
      </c>
      <c r="G8" s="2">
        <v>20</v>
      </c>
      <c r="M8">
        <f t="shared" si="0"/>
        <v>49</v>
      </c>
    </row>
    <row r="9" spans="1:13" x14ac:dyDescent="0.25">
      <c r="A9" s="1" t="s">
        <v>14</v>
      </c>
      <c r="B9" s="2">
        <v>5</v>
      </c>
      <c r="C9" s="2">
        <v>7.5</v>
      </c>
      <c r="D9" s="2">
        <v>8.1999999999999993</v>
      </c>
      <c r="E9" s="2">
        <v>12.5</v>
      </c>
      <c r="G9" s="2">
        <v>10</v>
      </c>
      <c r="M9">
        <f t="shared" si="0"/>
        <v>46</v>
      </c>
    </row>
    <row r="10" spans="1:13" x14ac:dyDescent="0.25">
      <c r="A10" s="1" t="s">
        <v>15</v>
      </c>
      <c r="B10" s="2">
        <v>10</v>
      </c>
      <c r="C10" s="2">
        <v>12.5</v>
      </c>
      <c r="D10" s="2">
        <v>13.8</v>
      </c>
      <c r="E10" s="2">
        <v>21.2</v>
      </c>
      <c r="G10" s="2">
        <v>30</v>
      </c>
      <c r="M10">
        <f t="shared" si="0"/>
        <v>77</v>
      </c>
    </row>
    <row r="11" spans="1:13" x14ac:dyDescent="0.25">
      <c r="A11" s="1" t="s">
        <v>16</v>
      </c>
      <c r="B11" s="2">
        <v>7</v>
      </c>
      <c r="C11" s="2">
        <v>11.6</v>
      </c>
      <c r="D11" s="2">
        <v>12.2</v>
      </c>
      <c r="E11" s="2">
        <v>21.2</v>
      </c>
      <c r="G11" s="2">
        <v>10</v>
      </c>
      <c r="M11">
        <f t="shared" si="0"/>
        <v>71</v>
      </c>
    </row>
    <row r="12" spans="1:13" x14ac:dyDescent="0.25">
      <c r="A12" s="1" t="s">
        <v>17</v>
      </c>
      <c r="B12" s="2">
        <v>20</v>
      </c>
      <c r="C12" s="2">
        <v>27</v>
      </c>
      <c r="D12" s="2">
        <v>30</v>
      </c>
      <c r="E12" s="2">
        <v>34</v>
      </c>
      <c r="F12" s="2">
        <v>40</v>
      </c>
      <c r="G12" s="2">
        <v>10</v>
      </c>
      <c r="M12">
        <f t="shared" si="0"/>
        <v>166</v>
      </c>
    </row>
    <row r="13" spans="1:13" x14ac:dyDescent="0.25">
      <c r="A13" s="1" t="s">
        <v>18</v>
      </c>
      <c r="B13" s="2">
        <v>10</v>
      </c>
      <c r="C13" s="2">
        <v>15</v>
      </c>
      <c r="D13" s="2">
        <v>17</v>
      </c>
      <c r="E13" s="2">
        <v>28</v>
      </c>
      <c r="G13" s="2">
        <v>11</v>
      </c>
      <c r="M13">
        <f t="shared" si="0"/>
        <v>92</v>
      </c>
    </row>
    <row r="14" spans="1:13" x14ac:dyDescent="0.25">
      <c r="A14" s="1" t="s">
        <v>19</v>
      </c>
      <c r="B14" s="2">
        <v>8.1999999999999993</v>
      </c>
      <c r="C14" s="2">
        <v>14.2</v>
      </c>
      <c r="D14" s="2">
        <v>15.5</v>
      </c>
      <c r="E14" s="2">
        <v>28</v>
      </c>
      <c r="G14" s="2">
        <v>15</v>
      </c>
      <c r="M14">
        <f t="shared" si="0"/>
        <v>87</v>
      </c>
    </row>
    <row r="15" spans="1:13" x14ac:dyDescent="0.25">
      <c r="A15" s="1" t="s">
        <v>39</v>
      </c>
      <c r="B15" s="2">
        <v>6</v>
      </c>
      <c r="C15" s="2">
        <v>8</v>
      </c>
      <c r="D15" s="2">
        <v>9</v>
      </c>
      <c r="E15" s="2">
        <v>14</v>
      </c>
      <c r="G15" s="2">
        <v>10</v>
      </c>
      <c r="M15">
        <f t="shared" si="0"/>
        <v>49</v>
      </c>
    </row>
    <row r="16" spans="1:13" x14ac:dyDescent="0.25">
      <c r="A16" s="1" t="s">
        <v>40</v>
      </c>
      <c r="B16" s="2">
        <v>6</v>
      </c>
      <c r="C16" s="2">
        <v>9</v>
      </c>
      <c r="D16" s="2">
        <v>10</v>
      </c>
      <c r="E16" s="2">
        <v>17</v>
      </c>
      <c r="M16">
        <f t="shared" si="0"/>
        <v>55</v>
      </c>
    </row>
    <row r="17" spans="1:13" x14ac:dyDescent="0.25">
      <c r="A17" s="1" t="s">
        <v>20</v>
      </c>
      <c r="B17" s="2">
        <v>18</v>
      </c>
      <c r="C17" s="2">
        <v>26</v>
      </c>
      <c r="D17" s="2">
        <v>30</v>
      </c>
      <c r="E17" s="2">
        <v>34</v>
      </c>
      <c r="F17" s="2">
        <v>40</v>
      </c>
      <c r="G17" s="2">
        <v>10</v>
      </c>
      <c r="M17">
        <f t="shared" si="0"/>
        <v>160</v>
      </c>
    </row>
    <row r="18" spans="1:13" x14ac:dyDescent="0.25">
      <c r="A18" s="1" t="s">
        <v>21</v>
      </c>
      <c r="B18" s="2">
        <v>18</v>
      </c>
      <c r="C18" s="2">
        <v>26</v>
      </c>
      <c r="D18" s="2">
        <v>30</v>
      </c>
      <c r="E18" s="2">
        <v>34</v>
      </c>
      <c r="F18" s="2">
        <v>40</v>
      </c>
      <c r="G18" s="2">
        <v>10</v>
      </c>
      <c r="M18">
        <f t="shared" si="0"/>
        <v>160</v>
      </c>
    </row>
    <row r="19" spans="1:13" x14ac:dyDescent="0.25">
      <c r="A19" s="1" t="s">
        <v>22</v>
      </c>
      <c r="B19" s="2">
        <v>4</v>
      </c>
      <c r="C19" s="2">
        <v>6</v>
      </c>
      <c r="D19" s="2">
        <v>7</v>
      </c>
      <c r="E19" s="2">
        <v>10</v>
      </c>
      <c r="M19">
        <f t="shared" si="0"/>
        <v>37</v>
      </c>
    </row>
    <row r="20" spans="1:13" x14ac:dyDescent="0.25">
      <c r="A20" s="1" t="s">
        <v>23</v>
      </c>
      <c r="B20" s="2">
        <v>6</v>
      </c>
      <c r="C20" s="2">
        <v>8</v>
      </c>
      <c r="D20" s="2">
        <v>9</v>
      </c>
      <c r="E20" s="2">
        <v>13</v>
      </c>
      <c r="M20">
        <f t="shared" si="0"/>
        <v>49</v>
      </c>
    </row>
    <row r="21" spans="1:13" x14ac:dyDescent="0.25">
      <c r="A21" s="1" t="s">
        <v>24</v>
      </c>
      <c r="B21" s="2">
        <v>5</v>
      </c>
      <c r="C21" s="2">
        <v>7</v>
      </c>
      <c r="D21" s="2">
        <v>8</v>
      </c>
      <c r="E21" s="2">
        <v>11</v>
      </c>
      <c r="M21">
        <f t="shared" si="0"/>
        <v>43</v>
      </c>
    </row>
    <row r="22" spans="1:13" x14ac:dyDescent="0.25">
      <c r="A22" s="1" t="s">
        <v>25</v>
      </c>
      <c r="B22" s="2">
        <v>5</v>
      </c>
      <c r="C22" s="2">
        <v>6.5</v>
      </c>
      <c r="D22" s="2">
        <v>7.5</v>
      </c>
      <c r="E22" s="2">
        <v>11.8</v>
      </c>
      <c r="G22" s="2" t="s">
        <v>41</v>
      </c>
      <c r="H22">
        <f>ROUND(B22*1.23*1.299*1.165,2)</f>
        <v>9.31</v>
      </c>
      <c r="I22">
        <f t="shared" ref="I22:J22" si="1">ROUND(C22*1.23*1.299*1.165,2)</f>
        <v>12.1</v>
      </c>
      <c r="J22">
        <f t="shared" si="1"/>
        <v>13.96</v>
      </c>
      <c r="K22">
        <f>ROUND(E22*1.23*1.36*1.165,2)</f>
        <v>23</v>
      </c>
      <c r="L22">
        <v>31</v>
      </c>
      <c r="M22">
        <f t="shared" si="0"/>
        <v>40</v>
      </c>
    </row>
    <row r="23" spans="1:13" x14ac:dyDescent="0.25">
      <c r="A23" s="1" t="s">
        <v>26</v>
      </c>
      <c r="B23" s="2">
        <v>11</v>
      </c>
      <c r="C23" s="2">
        <v>17</v>
      </c>
      <c r="D23" s="2">
        <v>19</v>
      </c>
      <c r="E23" s="2">
        <v>31</v>
      </c>
      <c r="F23" s="2">
        <v>40</v>
      </c>
      <c r="G23" s="2">
        <v>60</v>
      </c>
      <c r="M23">
        <f t="shared" si="0"/>
        <v>105</v>
      </c>
    </row>
    <row r="24" spans="1:13" x14ac:dyDescent="0.25">
      <c r="A24" s="1" t="s">
        <v>27</v>
      </c>
      <c r="B24" s="2">
        <v>7</v>
      </c>
      <c r="C24" s="2">
        <v>12</v>
      </c>
      <c r="D24" s="2">
        <v>13.5</v>
      </c>
      <c r="E24" s="2">
        <v>25</v>
      </c>
      <c r="G24" s="2">
        <v>20</v>
      </c>
      <c r="M24">
        <f t="shared" si="0"/>
        <v>74</v>
      </c>
    </row>
    <row r="25" spans="1:13" x14ac:dyDescent="0.25">
      <c r="A25" s="1" t="s">
        <v>28</v>
      </c>
      <c r="B25" s="2">
        <v>10</v>
      </c>
      <c r="C25" s="2">
        <v>12</v>
      </c>
      <c r="D25" s="2">
        <v>13.5</v>
      </c>
      <c r="E25" s="2">
        <v>19</v>
      </c>
      <c r="M25">
        <f t="shared" si="0"/>
        <v>74</v>
      </c>
    </row>
    <row r="26" spans="1:13" x14ac:dyDescent="0.25">
      <c r="A26" s="1" t="s">
        <v>29</v>
      </c>
      <c r="B26" s="2">
        <v>14</v>
      </c>
      <c r="C26" s="2">
        <v>23</v>
      </c>
      <c r="D26" s="2">
        <v>25</v>
      </c>
      <c r="E26" s="2">
        <v>43</v>
      </c>
      <c r="F26" s="2">
        <v>40</v>
      </c>
      <c r="M26">
        <f t="shared" si="0"/>
        <v>141</v>
      </c>
    </row>
    <row r="27" spans="1:13" x14ac:dyDescent="0.25">
      <c r="A27" s="1" t="s">
        <v>30</v>
      </c>
      <c r="B27" s="2">
        <v>4</v>
      </c>
      <c r="C27" s="2">
        <v>5</v>
      </c>
      <c r="D27" s="2">
        <v>6</v>
      </c>
      <c r="E27" s="2">
        <v>9</v>
      </c>
      <c r="M27">
        <f t="shared" si="0"/>
        <v>31</v>
      </c>
    </row>
    <row r="28" spans="1:13" x14ac:dyDescent="0.25">
      <c r="A28" s="1" t="s">
        <v>31</v>
      </c>
      <c r="B28" s="2">
        <v>5</v>
      </c>
      <c r="C28" s="2">
        <v>8</v>
      </c>
      <c r="D28" s="2">
        <v>10</v>
      </c>
      <c r="E28" s="2">
        <v>16</v>
      </c>
      <c r="M28">
        <f t="shared" si="0"/>
        <v>49</v>
      </c>
    </row>
    <row r="29" spans="1:13" x14ac:dyDescent="0.25">
      <c r="A29" s="1" t="s">
        <v>32</v>
      </c>
      <c r="B29" s="2">
        <v>7</v>
      </c>
      <c r="C29" s="2">
        <v>8</v>
      </c>
      <c r="D29" s="2">
        <v>9</v>
      </c>
      <c r="E29" s="2">
        <v>13</v>
      </c>
      <c r="F29" s="2">
        <v>40</v>
      </c>
      <c r="G29" s="2">
        <v>45</v>
      </c>
      <c r="M29">
        <f t="shared" si="0"/>
        <v>49</v>
      </c>
    </row>
    <row r="30" spans="1:13" x14ac:dyDescent="0.25">
      <c r="A30" s="1" t="s">
        <v>33</v>
      </c>
      <c r="B30" s="2">
        <v>7.2</v>
      </c>
      <c r="C30" s="2">
        <v>8.1999999999999993</v>
      </c>
      <c r="D30" s="2">
        <v>9.1999999999999993</v>
      </c>
      <c r="E30" s="2">
        <v>13.2</v>
      </c>
      <c r="G30" s="2">
        <v>15</v>
      </c>
      <c r="M30">
        <f t="shared" si="0"/>
        <v>50</v>
      </c>
    </row>
    <row r="31" spans="1:13" x14ac:dyDescent="0.25">
      <c r="A31" s="1" t="s">
        <v>34</v>
      </c>
      <c r="B31" s="2">
        <v>4</v>
      </c>
      <c r="C31" s="2">
        <v>8</v>
      </c>
      <c r="D31" s="2">
        <v>9</v>
      </c>
      <c r="E31" s="2">
        <v>15</v>
      </c>
      <c r="F31" s="2">
        <v>15</v>
      </c>
      <c r="M31">
        <f t="shared" si="0"/>
        <v>49</v>
      </c>
    </row>
    <row r="32" spans="1:13" x14ac:dyDescent="0.25">
      <c r="A32" s="1" t="s">
        <v>35</v>
      </c>
      <c r="B32" s="2">
        <v>4</v>
      </c>
      <c r="C32" s="2">
        <v>5</v>
      </c>
      <c r="D32" s="2">
        <v>6</v>
      </c>
      <c r="E32" s="2">
        <v>9</v>
      </c>
      <c r="M32">
        <f t="shared" si="0"/>
        <v>31</v>
      </c>
    </row>
    <row r="33" spans="1:13" ht="45" x14ac:dyDescent="0.25">
      <c r="A33" s="1" t="s">
        <v>36</v>
      </c>
      <c r="B33" s="2">
        <v>6</v>
      </c>
      <c r="C33" s="2">
        <v>10</v>
      </c>
      <c r="D33" s="2">
        <v>11.2</v>
      </c>
      <c r="E33" s="2">
        <v>18</v>
      </c>
      <c r="G33" s="2">
        <v>10</v>
      </c>
      <c r="M33">
        <f t="shared" si="0"/>
        <v>62</v>
      </c>
    </row>
    <row r="34" spans="1:13" x14ac:dyDescent="0.25">
      <c r="A34" s="1" t="s">
        <v>37</v>
      </c>
      <c r="B34" s="2">
        <v>9</v>
      </c>
      <c r="C34" s="2">
        <v>12.5</v>
      </c>
      <c r="D34" s="2">
        <v>13.5</v>
      </c>
      <c r="E34" s="2">
        <v>22.5</v>
      </c>
      <c r="G34" s="2" t="s">
        <v>42</v>
      </c>
      <c r="M34">
        <f t="shared" si="0"/>
        <v>77</v>
      </c>
    </row>
    <row r="35" spans="1:13" x14ac:dyDescent="0.25">
      <c r="A35" s="1" t="s">
        <v>38</v>
      </c>
      <c r="B35" s="2">
        <v>18</v>
      </c>
      <c r="C35" s="2">
        <v>26</v>
      </c>
      <c r="D35" s="2">
        <v>30</v>
      </c>
      <c r="E35" s="2">
        <v>34</v>
      </c>
      <c r="G35" s="2">
        <v>10</v>
      </c>
      <c r="M35">
        <f t="shared" si="0"/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Amazon</vt:lpstr>
      <vt:lpstr>Rakuten</vt:lpstr>
      <vt:lpstr>Rumunia</vt:lpstr>
      <vt:lpstr>ePrice</vt:lpstr>
      <vt:lpstr>ML Meble</vt:lpstr>
      <vt:lpstr>ceny surowe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</dc:creator>
  <cp:lastModifiedBy>Filip Shumee</cp:lastModifiedBy>
  <dcterms:created xsi:type="dcterms:W3CDTF">2020-06-30T06:49:05Z</dcterms:created>
  <dcterms:modified xsi:type="dcterms:W3CDTF">2023-05-25T14:04:45Z</dcterms:modified>
</cp:coreProperties>
</file>